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pN40UTmaScsm3ytj5wtgFXJG28Kd8F/gVVBNHr1sqBcjCBfoRVcSUwXELA+6xYSqofDFDNLmLGixQiRoy7MWMw==" workbookSaltValue="AXn9qer/2E4435GIlFz6O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arifa straty PD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N8" i="3" l="1"/>
  <c r="N7" i="3"/>
  <c r="N6" i="3"/>
  <c r="M10" i="3" l="1"/>
  <c r="F15" i="3" s="1"/>
  <c r="B9" i="3" l="1"/>
  <c r="Q11" i="3"/>
  <c r="AA7" i="3"/>
  <c r="AB7" i="3"/>
  <c r="AA8" i="3"/>
  <c r="AB8" i="3"/>
  <c r="AB6" i="3"/>
  <c r="AA6" i="3"/>
  <c r="AC8" i="3" l="1"/>
  <c r="E8" i="3" s="1"/>
  <c r="AC7" i="3"/>
  <c r="E7" i="3" s="1"/>
  <c r="AC6" i="3"/>
  <c r="E6" i="3" s="1"/>
  <c r="L32" i="3" l="1"/>
  <c r="F14" i="3" s="1"/>
  <c r="L8" i="3"/>
  <c r="F8" i="3" s="1"/>
  <c r="L7" i="3"/>
  <c r="F7" i="3" s="1"/>
  <c r="L6" i="3"/>
  <c r="F6" i="3" s="1"/>
  <c r="I5" i="3"/>
  <c r="L33" i="3" l="1"/>
  <c r="F9" i="3" s="1"/>
  <c r="L10" i="3"/>
  <c r="N10" i="3" s="1"/>
  <c r="R11" i="3"/>
  <c r="L34" i="3" l="1"/>
  <c r="F11" i="3" s="1"/>
  <c r="F10" i="3" s="1"/>
  <c r="N24" i="3"/>
  <c r="A26" i="3"/>
  <c r="L35" i="3" l="1"/>
  <c r="B103" i="1"/>
  <c r="O2" i="5" l="1"/>
  <c r="M2" i="5" l="1"/>
  <c r="J2" i="5"/>
  <c r="I2" i="5"/>
  <c r="H2" i="5"/>
  <c r="G2" i="5"/>
  <c r="F2" i="5"/>
  <c r="E2" i="5"/>
  <c r="D2" i="5"/>
  <c r="C2" i="5"/>
  <c r="B2" i="5"/>
  <c r="I6" i="3" l="1"/>
  <c r="O10" i="3" l="1"/>
  <c r="R10" i="3" l="1"/>
  <c r="Q10" i="3"/>
  <c r="L22" i="3"/>
  <c r="L23" i="3" s="1"/>
  <c r="N2" i="5"/>
  <c r="I11" i="3" l="1"/>
</calcChain>
</file>

<file path=xl/sharedStrings.xml><?xml version="1.0" encoding="utf-8"?>
<sst xmlns="http://schemas.openxmlformats.org/spreadsheetml/2006/main" count="224" uniqueCount="186">
  <si>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</si>
  <si>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</si>
  <si>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</si>
  <si>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</si>
  <si>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</si>
  <si>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</si>
  <si>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</si>
  <si>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</si>
  <si>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</si>
  <si>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</si>
  <si>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</si>
  <si>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</si>
  <si>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</si>
  <si>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</si>
  <si>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</si>
  <si>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</si>
  <si>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</si>
  <si>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</si>
  <si>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</si>
  <si>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</si>
  <si>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</si>
  <si>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</si>
  <si>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</si>
  <si>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</si>
  <si>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</si>
  <si>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</si>
  <si>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</si>
  <si>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</si>
  <si>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</si>
  <si>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</si>
  <si>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</si>
  <si>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</si>
  <si>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</si>
  <si>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</si>
  <si>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</si>
  <si>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</si>
  <si>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</si>
  <si>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</si>
  <si>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</si>
  <si>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</si>
  <si>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</si>
  <si>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</si>
  <si>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</si>
  <si>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</si>
  <si>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</si>
  <si>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</si>
  <si>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</si>
  <si>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</si>
  <si>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</si>
  <si>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</si>
  <si>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</si>
  <si>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</si>
  <si>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</si>
  <si>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</si>
  <si>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</si>
  <si>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</si>
  <si>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</si>
  <si>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</si>
  <si>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</si>
  <si>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</si>
  <si>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</si>
  <si>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</si>
  <si>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</si>
  <si>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</si>
  <si>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</si>
  <si>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</si>
  <si>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</si>
  <si>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</si>
  <si>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</si>
  <si>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</si>
  <si>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</si>
  <si>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</si>
  <si>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</si>
  <si>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</si>
  <si>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</si>
  <si>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</si>
  <si>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</si>
  <si>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</si>
  <si>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</si>
  <si>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</si>
  <si>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</si>
  <si>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</si>
  <si>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</si>
  <si>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</si>
  <si>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</si>
  <si>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</si>
  <si>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</si>
  <si>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</si>
  <si>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</si>
  <si>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</si>
  <si>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</si>
  <si>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</si>
  <si>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</si>
  <si>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</si>
  <si>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</si>
  <si>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</si>
  <si>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</si>
  <si>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</si>
  <si>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</si>
  <si>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</si>
  <si>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</si>
  <si>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</si>
  <si>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</si>
  <si>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</si>
  <si>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</si>
  <si>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</si>
  <si>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</si>
  <si>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</si>
  <si>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</si>
  <si>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</si>
  <si>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</si>
  <si>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</si>
  <si>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</si>
  <si>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</si>
  <si>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</si>
  <si>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</si>
  <si>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</si>
  <si>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</si>
  <si>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</si>
  <si>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</si>
  <si>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</si>
  <si>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</si>
  <si>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</si>
  <si>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</si>
  <si>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</si>
  <si>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</si>
  <si>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</si>
  <si>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</si>
  <si>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</si>
  <si>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</si>
  <si>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</si>
  <si>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</si>
  <si>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</si>
  <si>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</si>
  <si>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</si>
  <si>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</si>
  <si>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</si>
  <si>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</si>
  <si>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</si>
  <si>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</si>
  <si>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</si>
  <si>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</si>
  <si>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</si>
  <si>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</si>
  <si>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</si>
  <si>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</si>
  <si>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</si>
  <si>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</si>
  <si>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</si>
  <si>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</si>
  <si>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</si>
  <si>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</si>
  <si>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</si>
  <si>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</si>
  <si>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</si>
  <si>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</si>
  <si>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</si>
  <si>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</si>
  <si>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</si>
  <si>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</si>
  <si>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</si>
  <si>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</si>
  <si>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</si>
  <si>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</si>
  <si>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</si>
  <si>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</si>
  <si>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</si>
  <si>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</si>
  <si>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</si>
  <si>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</si>
  <si>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</si>
  <si>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</si>
  <si>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</si>
  <si>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 xml:space="preserve"> Kompenzácia už vyplatená</t>
  </si>
  <si>
    <t>Príloha k žiadosti o poskytnutie kompenzácie vybraných taríf pre odberateľov elektriny v domácnosti a pre ostatných koncových odberateľov elektriny</t>
  </si>
  <si>
    <t xml:space="preserve">Mesiac: v roku 2023                                             PRDS: XXX                                                                      </t>
  </si>
  <si>
    <r>
      <t xml:space="preserve">Zohľadnil som koncovému odberateľovi zníženú cenu tarify za straty za január až apríl 2023 formou dobropisu podľa </t>
    </r>
    <r>
      <rPr>
        <sz val="16"/>
        <color rgb="FF000000"/>
        <rFont val="Calibri"/>
        <family val="2"/>
        <charset val="238"/>
        <scheme val="minor"/>
      </rPr>
      <t>§ 4 ods. 3</t>
    </r>
    <r>
      <rPr>
        <sz val="16"/>
        <color theme="1"/>
        <rFont val="Calibri"/>
        <family val="2"/>
        <charset val="238"/>
        <scheme val="minor"/>
      </rPr>
      <t xml:space="preserve"> nariadenia vlády, účinného od 1. septembra do 14. septembra 2023 </t>
    </r>
  </si>
  <si>
    <t>domacnost s DPH</t>
  </si>
  <si>
    <t>ostatni s DPH</t>
  </si>
  <si>
    <t>vazeny/aritmeticky priemer cien energie</t>
  </si>
  <si>
    <t>kontrola musi byt 0</t>
  </si>
  <si>
    <t>sucet spotreby</t>
  </si>
  <si>
    <t>kontrolny vypocet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</si>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</sst>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#,##0.00_ ;\-#,##0.00\ "/>
    <numFmt numFmtId="171" formatCode="0.000000"/>
    <numFmt numFmtId="172" formatCode="_-* #,##0.000\ _€_-;\-* #,##0.000\ _€_-;_-* &quot;-&quot;?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rgb="FFFF0000"/>
      <name val="Calibri"/>
      <family val="2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165" fontId="24" fillId="0" borderId="5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167" fontId="30" fillId="7" borderId="5" xfId="3" applyNumberFormat="1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43" fontId="24" fillId="0" borderId="5" xfId="3" applyNumberFormat="1" applyFont="1" applyBorder="1" applyAlignment="1" applyProtection="1">
      <alignment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locked="0"/>
    </xf>
    <xf numFmtId="4" fontId="5" fillId="10" borderId="0" xfId="0" applyNumberFormat="1" applyFont="1" applyFill="1"/>
    <xf numFmtId="0" fontId="5" fillId="10" borderId="0" xfId="0" applyFont="1" applyFill="1" applyAlignment="1">
      <alignment wrapText="1"/>
    </xf>
    <xf numFmtId="4" fontId="0" fillId="0" borderId="0" xfId="0" applyNumberFormat="1" applyProtection="1"/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168" fontId="0" fillId="0" borderId="0" xfId="0" applyNumberFormat="1" applyProtection="1"/>
    <xf numFmtId="168" fontId="0" fillId="0" borderId="0" xfId="0" applyNumberFormat="1"/>
    <xf numFmtId="4" fontId="0" fillId="8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168" fontId="0" fillId="8" borderId="0" xfId="0" applyNumberFormat="1" applyFill="1"/>
    <xf numFmtId="0" fontId="2" fillId="0" borderId="0" xfId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43" fontId="24" fillId="0" borderId="0" xfId="3" applyNumberFormat="1" applyFont="1" applyBorder="1" applyAlignment="1" applyProtection="1">
      <alignment vertical="center"/>
    </xf>
    <xf numFmtId="0" fontId="36" fillId="0" borderId="0" xfId="1" applyFont="1" applyFill="1" applyBorder="1" applyAlignment="1">
      <alignment horizontal="left"/>
    </xf>
    <xf numFmtId="168" fontId="0" fillId="8" borderId="18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168" fontId="0" fillId="0" borderId="0" xfId="0" applyNumberFormat="1" applyFill="1" applyBorder="1" applyAlignment="1">
      <alignment horizontal="right"/>
    </xf>
    <xf numFmtId="168" fontId="0" fillId="0" borderId="0" xfId="0" applyNumberFormat="1" applyFill="1"/>
    <xf numFmtId="4" fontId="0" fillId="8" borderId="14" xfId="0" applyNumberFormat="1" applyFill="1" applyBorder="1" applyAlignment="1">
      <alignment horizontal="right"/>
    </xf>
    <xf numFmtId="0" fontId="0" fillId="0" borderId="0" xfId="0" applyProtection="1">
      <protection locked="0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2" fontId="0" fillId="0" borderId="0" xfId="0" applyNumberFormat="1" applyProtection="1"/>
    <xf numFmtId="2" fontId="24" fillId="0" borderId="5" xfId="0" applyNumberFormat="1" applyFont="1" applyBorder="1" applyAlignment="1" applyProtection="1">
      <alignment horizontal="center" vertical="center"/>
    </xf>
    <xf numFmtId="4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0" fontId="24" fillId="0" borderId="5" xfId="3" applyNumberFormat="1" applyFont="1" applyBorder="1" applyAlignment="1" applyProtection="1">
      <alignment vertical="center"/>
    </xf>
    <xf numFmtId="171" fontId="0" fillId="0" borderId="0" xfId="0" applyNumberFormat="1" applyProtection="1"/>
    <xf numFmtId="0" fontId="0" fillId="8" borderId="0" xfId="0" applyFill="1" applyProtection="1"/>
    <xf numFmtId="172" fontId="0" fillId="8" borderId="0" xfId="0" applyNumberFormat="1" applyFill="1" applyProtection="1"/>
    <xf numFmtId="170" fontId="0" fillId="8" borderId="0" xfId="0" applyNumberFormat="1" applyFill="1" applyProtection="1"/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1" fillId="8" borderId="5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/>
      <protection hidden="1"/>
    </xf>
    <xf numFmtId="0" fontId="34" fillId="0" borderId="3" xfId="0" applyFont="1" applyBorder="1" applyAlignment="1" applyProtection="1">
      <alignment horizontal="left" vertical="center"/>
      <protection hidden="1"/>
    </xf>
    <xf numFmtId="0" fontId="34" fillId="0" borderId="4" xfId="0" applyFont="1" applyBorder="1" applyAlignment="1" applyProtection="1">
      <alignment horizontal="left" vertical="center"/>
      <protection hidden="1"/>
    </xf>
    <xf numFmtId="0" fontId="35" fillId="9" borderId="1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8" borderId="11" xfId="1" applyFont="1" applyFill="1" applyBorder="1" applyAlignment="1">
      <alignment horizontal="left"/>
    </xf>
    <xf numFmtId="0" fontId="36" fillId="8" borderId="12" xfId="1" applyFont="1" applyFill="1" applyBorder="1" applyAlignment="1">
      <alignment horizontal="left"/>
    </xf>
    <xf numFmtId="0" fontId="36" fillId="8" borderId="13" xfId="1" applyFont="1" applyFill="1" applyBorder="1" applyAlignment="1">
      <alignment horizontal="left"/>
    </xf>
    <xf numFmtId="0" fontId="36" fillId="8" borderId="15" xfId="1" applyFont="1" applyFill="1" applyBorder="1" applyAlignment="1">
      <alignment horizontal="left"/>
    </xf>
    <xf numFmtId="0" fontId="36" fillId="8" borderId="16" xfId="1" applyFont="1" applyFill="1" applyBorder="1" applyAlignment="1">
      <alignment horizontal="left"/>
    </xf>
    <xf numFmtId="0" fontId="36" fillId="8" borderId="17" xfId="1" applyFont="1" applyFill="1" applyBorder="1" applyAlignment="1">
      <alignment horizontal="left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B6" sqref="B6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102" t="s">
        <v>168</v>
      </c>
      <c r="C1" s="103"/>
      <c r="D1" s="103"/>
      <c r="E1" s="103"/>
      <c r="F1" s="104"/>
      <c r="H1" s="18"/>
    </row>
    <row r="2" spans="1:8" ht="24.95" customHeight="1" x14ac:dyDescent="0.25"/>
    <row r="3" spans="1:8" ht="18.75" x14ac:dyDescent="0.3">
      <c r="A3" s="19" t="s">
        <v>14</v>
      </c>
      <c r="B3" s="19"/>
      <c r="C3" s="19"/>
      <c r="F3" s="20"/>
    </row>
    <row r="4" spans="1:8" x14ac:dyDescent="0.25">
      <c r="B4" s="21"/>
      <c r="F4" s="20"/>
    </row>
    <row r="5" spans="1:8" ht="15.75" thickBot="1" x14ac:dyDescent="0.3">
      <c r="B5" s="22" t="s">
        <v>0</v>
      </c>
      <c r="D5" s="10" t="s">
        <v>16</v>
      </c>
      <c r="F5" s="20" t="s">
        <v>19</v>
      </c>
    </row>
    <row r="6" spans="1:8" ht="15" customHeight="1" thickBot="1" x14ac:dyDescent="0.3">
      <c r="B6" s="46"/>
      <c r="D6" s="46"/>
      <c r="F6" s="46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08"/>
      <c r="C9" s="109"/>
      <c r="D9" s="109"/>
      <c r="E9" s="109"/>
      <c r="F9" s="110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08"/>
      <c r="C12" s="109"/>
      <c r="D12" s="109"/>
      <c r="E12" s="109"/>
      <c r="F12" s="110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6"/>
      <c r="D16" s="46"/>
      <c r="F16" s="46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6"/>
      <c r="D19" s="47"/>
      <c r="F19" s="47"/>
    </row>
    <row r="20" spans="2:6" ht="15" customHeight="1" x14ac:dyDescent="0.25"/>
    <row r="21" spans="2:6" x14ac:dyDescent="0.25">
      <c r="B21" s="10" t="s">
        <v>15</v>
      </c>
      <c r="E21" s="23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6"/>
      <c r="D23" s="46"/>
      <c r="F23" s="47"/>
    </row>
    <row r="24" spans="2:6" ht="15.75" thickBot="1" x14ac:dyDescent="0.3">
      <c r="B24" s="46"/>
      <c r="D24" s="46"/>
      <c r="F24" s="47"/>
    </row>
    <row r="25" spans="2:6" x14ac:dyDescent="0.25">
      <c r="B25" s="20"/>
      <c r="D25" s="20"/>
      <c r="F25" s="24"/>
    </row>
    <row r="26" spans="2:6" x14ac:dyDescent="0.25">
      <c r="B26" s="10" t="s">
        <v>41</v>
      </c>
      <c r="F26" s="24"/>
    </row>
    <row r="27" spans="2:6" ht="15.75" thickBot="1" x14ac:dyDescent="0.3">
      <c r="B27" s="10" t="s">
        <v>9</v>
      </c>
      <c r="D27" s="10" t="s">
        <v>10</v>
      </c>
      <c r="F27" s="24"/>
    </row>
    <row r="28" spans="2:6" ht="15.75" thickBot="1" x14ac:dyDescent="0.3">
      <c r="B28" s="46"/>
      <c r="D28" s="46"/>
      <c r="F28" s="24"/>
    </row>
    <row r="29" spans="2:6" ht="15.75" thickBot="1" x14ac:dyDescent="0.3">
      <c r="B29" s="25" t="s">
        <v>18</v>
      </c>
      <c r="D29" s="20"/>
      <c r="F29" s="24"/>
    </row>
    <row r="30" spans="2:6" ht="15.75" thickBot="1" x14ac:dyDescent="0.3">
      <c r="B30" s="48"/>
      <c r="D30" s="20"/>
      <c r="F30" s="24"/>
    </row>
    <row r="31" spans="2:6" x14ac:dyDescent="0.25">
      <c r="B31" s="20"/>
      <c r="D31" s="20"/>
      <c r="F31" s="24"/>
    </row>
    <row r="32" spans="2:6" ht="15.75" thickBot="1" x14ac:dyDescent="0.3">
      <c r="B32" s="10" t="s">
        <v>12</v>
      </c>
    </row>
    <row r="33" spans="1:8" ht="15.75" thickBot="1" x14ac:dyDescent="0.3">
      <c r="B33" s="108"/>
      <c r="C33" s="109"/>
      <c r="D33" s="109"/>
      <c r="E33" s="109"/>
      <c r="F33" s="110"/>
    </row>
    <row r="34" spans="1:8" x14ac:dyDescent="0.25">
      <c r="B34" s="20"/>
      <c r="C34" s="20"/>
      <c r="D34" s="20"/>
      <c r="E34" s="20"/>
      <c r="F34" s="20"/>
    </row>
    <row r="35" spans="1:8" x14ac:dyDescent="0.25">
      <c r="B35" s="20"/>
      <c r="C35" s="20"/>
      <c r="D35" s="20"/>
      <c r="E35" s="20"/>
      <c r="F35" s="20"/>
    </row>
    <row r="36" spans="1:8" ht="18.75" x14ac:dyDescent="0.3">
      <c r="A36" s="107" t="s">
        <v>25</v>
      </c>
      <c r="B36" s="107"/>
      <c r="C36" s="107"/>
      <c r="D36" s="107"/>
      <c r="E36" s="107"/>
      <c r="F36" s="107"/>
      <c r="G36" s="26"/>
      <c r="H36" s="27"/>
    </row>
    <row r="37" spans="1:8" x14ac:dyDescent="0.25">
      <c r="B37" s="20"/>
      <c r="C37" s="20"/>
      <c r="D37" s="20"/>
      <c r="E37" s="20"/>
      <c r="F37" s="20"/>
    </row>
    <row r="38" spans="1:8" ht="15.75" thickBot="1" x14ac:dyDescent="0.3">
      <c r="B38" s="28" t="s">
        <v>23</v>
      </c>
      <c r="C38" s="20"/>
      <c r="D38" s="20"/>
      <c r="E38" s="20"/>
      <c r="F38" s="20"/>
    </row>
    <row r="39" spans="1:8" ht="15.75" thickBot="1" x14ac:dyDescent="0.3">
      <c r="B39" s="111"/>
      <c r="C39" s="112"/>
      <c r="D39" s="112"/>
      <c r="E39" s="112"/>
      <c r="F39" s="113"/>
    </row>
    <row r="40" spans="1:8" x14ac:dyDescent="0.25">
      <c r="B40" s="20"/>
      <c r="C40" s="20"/>
      <c r="D40" s="20"/>
      <c r="E40" s="20"/>
      <c r="F40" s="20"/>
    </row>
    <row r="41" spans="1:8" ht="15.75" thickBot="1" x14ac:dyDescent="0.3">
      <c r="B41" s="29" t="s">
        <v>20</v>
      </c>
      <c r="C41" s="30"/>
      <c r="D41" s="30"/>
      <c r="E41" s="30"/>
      <c r="F41" s="30"/>
    </row>
    <row r="42" spans="1:8" ht="15.75" thickBot="1" x14ac:dyDescent="0.3">
      <c r="B42" s="114"/>
      <c r="C42" s="115"/>
      <c r="D42" s="115"/>
      <c r="E42" s="115"/>
      <c r="F42" s="116"/>
    </row>
    <row r="43" spans="1:8" x14ac:dyDescent="0.25">
      <c r="B43" s="30"/>
      <c r="C43" s="30"/>
      <c r="D43" s="30"/>
      <c r="E43" s="30"/>
      <c r="F43" s="30"/>
    </row>
    <row r="44" spans="1:8" x14ac:dyDescent="0.25">
      <c r="B44" s="30"/>
      <c r="C44" s="30"/>
      <c r="D44" s="30"/>
      <c r="E44" s="30"/>
      <c r="F44" s="30"/>
    </row>
    <row r="45" spans="1:8" ht="18.75" x14ac:dyDescent="0.3">
      <c r="A45" s="19" t="s">
        <v>24</v>
      </c>
      <c r="B45" s="31"/>
      <c r="C45" s="31"/>
      <c r="D45" s="31"/>
      <c r="E45" s="30"/>
      <c r="F45" s="30"/>
    </row>
    <row r="46" spans="1:8" x14ac:dyDescent="0.25">
      <c r="B46" s="30"/>
      <c r="C46" s="30"/>
      <c r="D46" s="30"/>
      <c r="E46" s="30"/>
      <c r="F46" s="30"/>
    </row>
    <row r="47" spans="1:8" ht="15.75" thickBot="1" x14ac:dyDescent="0.3">
      <c r="B47" s="28" t="s">
        <v>23</v>
      </c>
      <c r="C47" s="20"/>
      <c r="D47" s="20"/>
      <c r="E47" s="20"/>
      <c r="F47" s="20"/>
    </row>
    <row r="48" spans="1:8" ht="15.75" thickBot="1" x14ac:dyDescent="0.3">
      <c r="B48" s="111"/>
      <c r="C48" s="112"/>
      <c r="D48" s="112"/>
      <c r="E48" s="112"/>
      <c r="F48" s="113"/>
    </row>
    <row r="49" spans="1:12" x14ac:dyDescent="0.25">
      <c r="B49" s="20"/>
      <c r="C49" s="20"/>
      <c r="D49" s="20"/>
      <c r="E49" s="20"/>
      <c r="F49" s="20"/>
    </row>
    <row r="50" spans="1:12" ht="15.75" thickBot="1" x14ac:dyDescent="0.3">
      <c r="B50" s="29" t="s">
        <v>20</v>
      </c>
      <c r="C50" s="30"/>
      <c r="D50" s="30"/>
      <c r="E50" s="30"/>
      <c r="F50" s="30"/>
    </row>
    <row r="51" spans="1:12" ht="15.75" thickBot="1" x14ac:dyDescent="0.3">
      <c r="B51" s="114"/>
      <c r="C51" s="115"/>
      <c r="D51" s="115"/>
      <c r="E51" s="115"/>
      <c r="F51" s="116"/>
    </row>
    <row r="52" spans="1:12" x14ac:dyDescent="0.25">
      <c r="B52" s="30"/>
      <c r="C52" s="30"/>
      <c r="D52" s="30"/>
      <c r="E52" s="30"/>
      <c r="F52" s="30"/>
    </row>
    <row r="53" spans="1:12" ht="18.75" x14ac:dyDescent="0.3">
      <c r="A53" s="107" t="s">
        <v>34</v>
      </c>
      <c r="B53" s="107"/>
      <c r="C53" s="107"/>
      <c r="D53" s="107"/>
      <c r="E53" s="107"/>
      <c r="F53" s="107"/>
    </row>
    <row r="54" spans="1:12" ht="15.75" x14ac:dyDescent="0.25">
      <c r="A54" s="32"/>
      <c r="B54" s="33"/>
      <c r="C54" s="33"/>
      <c r="D54" s="33"/>
      <c r="E54" s="33"/>
      <c r="F54" s="34"/>
      <c r="G54" s="35"/>
      <c r="H54" s="35"/>
      <c r="I54" s="35"/>
      <c r="J54" s="32"/>
      <c r="K54" s="32"/>
    </row>
    <row r="55" spans="1:12" ht="15.75" thickBot="1" x14ac:dyDescent="0.3">
      <c r="A55" s="32"/>
      <c r="B55" s="36" t="s">
        <v>35</v>
      </c>
      <c r="C55" s="36"/>
      <c r="D55" s="36" t="s">
        <v>36</v>
      </c>
      <c r="E55" s="36"/>
      <c r="F55" s="37"/>
      <c r="G55" s="32"/>
      <c r="H55" s="32"/>
      <c r="I55" s="32"/>
      <c r="J55" s="32"/>
      <c r="K55" s="32"/>
    </row>
    <row r="56" spans="1:12" ht="15.75" thickBot="1" x14ac:dyDescent="0.3">
      <c r="A56" s="32"/>
      <c r="B56" s="49"/>
      <c r="C56" s="36"/>
      <c r="D56" s="49"/>
      <c r="E56" s="36"/>
      <c r="F56" s="37"/>
      <c r="G56" s="32"/>
      <c r="H56" s="32"/>
      <c r="I56" s="32"/>
      <c r="J56" s="32"/>
      <c r="K56" s="32"/>
    </row>
    <row r="57" spans="1:12" x14ac:dyDescent="0.25">
      <c r="A57" s="32"/>
      <c r="B57" s="38" t="s">
        <v>21</v>
      </c>
      <c r="C57" s="36"/>
      <c r="D57" s="39"/>
      <c r="E57" s="36"/>
      <c r="F57" s="37"/>
      <c r="G57" s="32"/>
      <c r="H57" s="32"/>
      <c r="I57" s="32"/>
      <c r="J57" s="32"/>
      <c r="K57" s="32"/>
    </row>
    <row r="58" spans="1:12" ht="15.75" thickBot="1" x14ac:dyDescent="0.3">
      <c r="A58" s="32"/>
      <c r="B58" s="36" t="s">
        <v>37</v>
      </c>
      <c r="C58" s="36"/>
      <c r="D58" s="36" t="s">
        <v>38</v>
      </c>
      <c r="E58" s="36"/>
      <c r="F58" s="37"/>
      <c r="G58" s="32"/>
      <c r="H58" s="32"/>
      <c r="I58" s="32"/>
      <c r="J58" s="32"/>
      <c r="K58" s="32"/>
    </row>
    <row r="59" spans="1:12" ht="15.75" thickBot="1" x14ac:dyDescent="0.3">
      <c r="B59" s="49"/>
      <c r="C59" s="36"/>
      <c r="D59" s="49"/>
      <c r="E59" s="40"/>
      <c r="F59" s="40"/>
    </row>
    <row r="60" spans="1:12" x14ac:dyDescent="0.25">
      <c r="B60" s="39"/>
      <c r="C60" s="36"/>
      <c r="D60" s="39"/>
      <c r="E60" s="40"/>
      <c r="F60" s="40"/>
    </row>
    <row r="61" spans="1:12" ht="15.75" thickBot="1" x14ac:dyDescent="0.3">
      <c r="B61" s="36" t="s">
        <v>39</v>
      </c>
      <c r="C61" s="36"/>
      <c r="D61" s="36" t="s">
        <v>40</v>
      </c>
      <c r="E61" s="40"/>
      <c r="F61" s="40"/>
    </row>
    <row r="62" spans="1:12" ht="15.75" thickBot="1" x14ac:dyDescent="0.3">
      <c r="B62" s="49"/>
      <c r="C62" s="36"/>
      <c r="D62" s="49"/>
      <c r="E62" s="40"/>
      <c r="F62" s="40"/>
    </row>
    <row r="63" spans="1:12" x14ac:dyDescent="0.25">
      <c r="B63" s="39"/>
      <c r="C63" s="36"/>
      <c r="D63" s="39"/>
      <c r="E63" s="40"/>
      <c r="F63" s="40"/>
    </row>
    <row r="64" spans="1:12" customFormat="1" ht="15.75" thickBot="1" x14ac:dyDescent="0.3">
      <c r="A64" s="51"/>
      <c r="B64" s="52" t="s">
        <v>154</v>
      </c>
      <c r="C64" s="52"/>
      <c r="D64" s="52" t="s">
        <v>155</v>
      </c>
      <c r="E64" s="52"/>
      <c r="F64" s="53"/>
      <c r="G64" s="51"/>
      <c r="H64" s="51"/>
      <c r="I64" s="51"/>
      <c r="J64" s="51"/>
      <c r="K64" s="51"/>
      <c r="L64" s="54"/>
    </row>
    <row r="65" spans="1:12" customFormat="1" ht="15.75" thickBot="1" x14ac:dyDescent="0.3">
      <c r="A65" s="51"/>
      <c r="B65" s="49"/>
      <c r="C65" s="52"/>
      <c r="D65" s="49"/>
      <c r="E65" s="52"/>
      <c r="F65" s="53"/>
      <c r="G65" s="51"/>
      <c r="H65" s="51"/>
      <c r="I65" s="51"/>
      <c r="J65" s="51"/>
      <c r="K65" s="51"/>
      <c r="L65" s="54"/>
    </row>
    <row r="66" spans="1:12" customFormat="1" x14ac:dyDescent="0.25">
      <c r="A66" s="51"/>
      <c r="B66" s="55"/>
      <c r="C66" s="52"/>
      <c r="D66" s="56"/>
      <c r="E66" s="52"/>
      <c r="F66" s="53"/>
      <c r="G66" s="51"/>
      <c r="H66" s="51"/>
      <c r="I66" s="51"/>
      <c r="J66" s="51"/>
      <c r="K66" s="51"/>
      <c r="L66" s="54"/>
    </row>
    <row r="67" spans="1:12" customFormat="1" ht="15.75" thickBot="1" x14ac:dyDescent="0.3">
      <c r="A67" s="51"/>
      <c r="B67" s="52" t="s">
        <v>156</v>
      </c>
      <c r="C67" s="52"/>
      <c r="D67" s="52" t="s">
        <v>157</v>
      </c>
      <c r="E67" s="52"/>
      <c r="F67" s="53"/>
      <c r="G67" s="51"/>
      <c r="H67" s="51"/>
      <c r="I67" s="51"/>
      <c r="J67" s="51"/>
      <c r="K67" s="51"/>
      <c r="L67" s="54"/>
    </row>
    <row r="68" spans="1:12" customFormat="1" ht="15.75" thickBot="1" x14ac:dyDescent="0.3">
      <c r="A68" s="51"/>
      <c r="B68" s="49"/>
      <c r="C68" s="52"/>
      <c r="D68" s="49"/>
      <c r="E68" s="52"/>
      <c r="F68" s="53"/>
      <c r="G68" s="51"/>
      <c r="H68" s="51"/>
      <c r="I68" s="51"/>
      <c r="J68" s="51"/>
      <c r="K68" s="51"/>
      <c r="L68" s="54"/>
    </row>
    <row r="69" spans="1:12" customFormat="1" x14ac:dyDescent="0.25">
      <c r="A69" s="51"/>
      <c r="B69" s="55"/>
      <c r="C69" s="52"/>
      <c r="D69" s="56"/>
      <c r="E69" s="52"/>
      <c r="F69" s="53"/>
      <c r="G69" s="51"/>
      <c r="H69" s="51"/>
      <c r="I69" s="51"/>
      <c r="J69" s="51"/>
      <c r="K69" s="51"/>
      <c r="L69" s="54"/>
    </row>
    <row r="70" spans="1:12" customFormat="1" ht="15.75" thickBot="1" x14ac:dyDescent="0.3">
      <c r="A70" s="51"/>
      <c r="B70" s="52" t="s">
        <v>158</v>
      </c>
      <c r="C70" s="52"/>
      <c r="D70" s="52" t="s">
        <v>159</v>
      </c>
      <c r="E70" s="52"/>
      <c r="F70" s="53"/>
      <c r="G70" s="51"/>
      <c r="H70" s="51"/>
      <c r="I70" s="51"/>
      <c r="J70" s="51"/>
      <c r="K70" s="51"/>
      <c r="L70" s="54"/>
    </row>
    <row r="71" spans="1:12" customFormat="1" ht="15.75" thickBot="1" x14ac:dyDescent="0.3">
      <c r="A71" s="51"/>
      <c r="B71" s="49"/>
      <c r="C71" s="52"/>
      <c r="D71" s="49"/>
      <c r="E71" s="52"/>
      <c r="F71" s="53"/>
      <c r="G71" s="51"/>
      <c r="H71" s="51"/>
      <c r="I71" s="51"/>
      <c r="J71" s="51"/>
      <c r="K71" s="51"/>
      <c r="L71" s="54"/>
    </row>
    <row r="72" spans="1:12" customFormat="1" x14ac:dyDescent="0.25">
      <c r="A72" s="51"/>
      <c r="B72" s="55"/>
      <c r="C72" s="52"/>
      <c r="D72" s="56"/>
      <c r="E72" s="52"/>
      <c r="F72" s="53"/>
      <c r="G72" s="51"/>
      <c r="H72" s="51"/>
      <c r="I72" s="51"/>
      <c r="J72" s="51"/>
      <c r="K72" s="51"/>
      <c r="L72" s="54"/>
    </row>
    <row r="73" spans="1:12" customFormat="1" ht="15.75" thickBot="1" x14ac:dyDescent="0.3">
      <c r="A73" s="51"/>
      <c r="B73" s="52" t="s">
        <v>160</v>
      </c>
      <c r="C73" s="52"/>
      <c r="D73" s="52" t="s">
        <v>161</v>
      </c>
      <c r="E73" s="52"/>
      <c r="F73" s="53"/>
      <c r="G73" s="51"/>
      <c r="H73" s="51"/>
      <c r="I73" s="51"/>
      <c r="J73" s="51"/>
      <c r="K73" s="51"/>
      <c r="L73" s="54"/>
    </row>
    <row r="74" spans="1:12" customFormat="1" ht="15.75" thickBot="1" x14ac:dyDescent="0.3">
      <c r="A74" s="51"/>
      <c r="B74" s="49"/>
      <c r="C74" s="52"/>
      <c r="D74" s="49"/>
      <c r="E74" s="52"/>
      <c r="F74" s="53"/>
      <c r="G74" s="51"/>
      <c r="H74" s="51"/>
      <c r="I74" s="51"/>
      <c r="J74" s="51"/>
      <c r="K74" s="51"/>
      <c r="L74" s="54"/>
    </row>
    <row r="75" spans="1:12" customFormat="1" x14ac:dyDescent="0.25">
      <c r="A75" s="51"/>
      <c r="B75" s="55"/>
      <c r="C75" s="52"/>
      <c r="D75" s="56"/>
      <c r="E75" s="52"/>
      <c r="F75" s="53"/>
      <c r="G75" s="51"/>
      <c r="H75" s="51"/>
      <c r="I75" s="51"/>
      <c r="J75" s="51"/>
      <c r="K75" s="51"/>
      <c r="L75" s="54"/>
    </row>
    <row r="76" spans="1:12" customFormat="1" ht="15.75" thickBot="1" x14ac:dyDescent="0.3">
      <c r="A76" s="51"/>
      <c r="B76" s="52" t="s">
        <v>162</v>
      </c>
      <c r="C76" s="52"/>
      <c r="D76" s="52" t="s">
        <v>163</v>
      </c>
      <c r="E76" s="52"/>
      <c r="F76" s="53"/>
      <c r="G76" s="51"/>
      <c r="H76" s="51"/>
      <c r="I76" s="51"/>
      <c r="J76" s="51"/>
      <c r="K76" s="51"/>
      <c r="L76" s="54"/>
    </row>
    <row r="77" spans="1:12" customFormat="1" ht="15.75" thickBot="1" x14ac:dyDescent="0.3">
      <c r="A77" s="51"/>
      <c r="B77" s="49"/>
      <c r="C77" s="52"/>
      <c r="D77" s="49"/>
      <c r="E77" s="52"/>
      <c r="F77" s="53"/>
      <c r="G77" s="51"/>
      <c r="H77" s="51"/>
      <c r="I77" s="51"/>
      <c r="J77" s="51"/>
      <c r="K77" s="51"/>
      <c r="L77" s="54"/>
    </row>
    <row r="78" spans="1:12" customFormat="1" x14ac:dyDescent="0.25">
      <c r="A78" s="51"/>
      <c r="B78" s="55"/>
      <c r="C78" s="52"/>
      <c r="D78" s="56"/>
      <c r="E78" s="52"/>
      <c r="F78" s="53"/>
      <c r="G78" s="51"/>
      <c r="H78" s="51"/>
      <c r="I78" s="51"/>
      <c r="J78" s="51"/>
      <c r="K78" s="51"/>
      <c r="L78" s="54"/>
    </row>
    <row r="79" spans="1:12" customFormat="1" ht="15.75" thickBot="1" x14ac:dyDescent="0.3">
      <c r="A79" s="51"/>
      <c r="B79" s="52" t="s">
        <v>164</v>
      </c>
      <c r="C79" s="52"/>
      <c r="D79" s="52" t="s">
        <v>165</v>
      </c>
      <c r="E79" s="52"/>
      <c r="F79" s="53"/>
      <c r="G79" s="51"/>
      <c r="H79" s="51"/>
      <c r="I79" s="51"/>
      <c r="J79" s="51"/>
      <c r="K79" s="51"/>
      <c r="L79" s="54"/>
    </row>
    <row r="80" spans="1:12" customFormat="1" ht="15.75" thickBot="1" x14ac:dyDescent="0.3">
      <c r="A80" s="51"/>
      <c r="B80" s="49"/>
      <c r="C80" s="52"/>
      <c r="D80" s="49"/>
      <c r="E80" s="52"/>
      <c r="F80" s="53"/>
      <c r="G80" s="51"/>
      <c r="H80" s="51"/>
      <c r="I80" s="51"/>
      <c r="J80" s="51"/>
      <c r="K80" s="51"/>
      <c r="L80" s="54"/>
    </row>
    <row r="81" spans="1:12" customFormat="1" x14ac:dyDescent="0.25">
      <c r="A81" s="51"/>
      <c r="B81" s="55"/>
      <c r="C81" s="52"/>
      <c r="D81" s="56"/>
      <c r="E81" s="52"/>
      <c r="F81" s="53"/>
      <c r="G81" s="51"/>
      <c r="H81" s="51"/>
      <c r="I81" s="51"/>
      <c r="J81" s="51"/>
      <c r="K81" s="51"/>
      <c r="L81" s="54"/>
    </row>
    <row r="82" spans="1:12" customFormat="1" ht="15.75" thickBot="1" x14ac:dyDescent="0.3">
      <c r="A82" s="51"/>
      <c r="B82" s="52" t="s">
        <v>166</v>
      </c>
      <c r="C82" s="52"/>
      <c r="D82" s="52" t="s">
        <v>167</v>
      </c>
      <c r="E82" s="52"/>
      <c r="F82" s="53"/>
      <c r="G82" s="51"/>
      <c r="H82" s="51"/>
      <c r="I82" s="51"/>
      <c r="J82" s="51"/>
      <c r="K82" s="51"/>
      <c r="L82" s="54"/>
    </row>
    <row r="83" spans="1:12" customFormat="1" ht="15.75" thickBot="1" x14ac:dyDescent="0.3">
      <c r="A83" s="51"/>
      <c r="B83" s="49"/>
      <c r="C83" s="52"/>
      <c r="D83" s="49"/>
      <c r="E83" s="52"/>
      <c r="F83" s="53"/>
      <c r="G83" s="51"/>
      <c r="H83" s="51"/>
      <c r="I83" s="51"/>
      <c r="J83" s="51"/>
      <c r="K83" s="51"/>
      <c r="L83" s="54"/>
    </row>
    <row r="84" spans="1:12" x14ac:dyDescent="0.25">
      <c r="B84" s="39"/>
      <c r="C84" s="36"/>
      <c r="D84" s="39"/>
      <c r="E84" s="40"/>
      <c r="F84" s="40"/>
    </row>
    <row r="85" spans="1:12" ht="14.45" customHeight="1" x14ac:dyDescent="0.25">
      <c r="B85" s="105" t="s">
        <v>17</v>
      </c>
      <c r="C85" s="105"/>
      <c r="D85" s="105"/>
      <c r="E85" s="105"/>
      <c r="F85" s="105"/>
    </row>
    <row r="86" spans="1:12" ht="7.5" customHeight="1" x14ac:dyDescent="0.25">
      <c r="B86" s="40"/>
      <c r="C86" s="40"/>
      <c r="D86" s="40"/>
      <c r="E86" s="40"/>
      <c r="F86" s="40"/>
    </row>
    <row r="87" spans="1:12" ht="47.45" customHeight="1" x14ac:dyDescent="0.25">
      <c r="B87" s="106" t="s">
        <v>26</v>
      </c>
      <c r="C87" s="99"/>
      <c r="D87" s="99"/>
      <c r="E87" s="99"/>
      <c r="F87" s="99"/>
      <c r="G87" s="3" t="s">
        <v>22</v>
      </c>
      <c r="H87" s="41"/>
    </row>
    <row r="88" spans="1:12" ht="7.5" customHeight="1" x14ac:dyDescent="0.25">
      <c r="B88" s="42"/>
      <c r="C88" s="43"/>
      <c r="D88" s="43"/>
      <c r="E88" s="43"/>
      <c r="F88" s="43"/>
    </row>
    <row r="89" spans="1:12" ht="75.599999999999994" customHeight="1" x14ac:dyDescent="0.25">
      <c r="B89" s="98" t="s">
        <v>27</v>
      </c>
      <c r="C89" s="99"/>
      <c r="D89" s="99"/>
      <c r="E89" s="99"/>
      <c r="F89" s="99"/>
      <c r="G89" s="3" t="s">
        <v>22</v>
      </c>
      <c r="H89" s="41"/>
    </row>
    <row r="90" spans="1:12" ht="7.5" customHeight="1" x14ac:dyDescent="0.25">
      <c r="B90" s="42"/>
      <c r="C90" s="42"/>
      <c r="D90" s="42"/>
      <c r="E90" s="42"/>
      <c r="F90" s="42"/>
    </row>
    <row r="91" spans="1:12" ht="45.95" customHeight="1" x14ac:dyDescent="0.25">
      <c r="B91" s="98" t="s">
        <v>28</v>
      </c>
      <c r="C91" s="99"/>
      <c r="D91" s="99"/>
      <c r="E91" s="99"/>
      <c r="F91" s="99"/>
      <c r="G91" s="3" t="s">
        <v>22</v>
      </c>
      <c r="H91" s="41"/>
    </row>
    <row r="92" spans="1:12" ht="8.25" customHeight="1" x14ac:dyDescent="0.25">
      <c r="B92" s="44"/>
      <c r="C92" s="44"/>
      <c r="D92" s="44"/>
      <c r="E92" s="44"/>
      <c r="F92" s="44"/>
      <c r="G92" s="32"/>
    </row>
    <row r="93" spans="1:12" ht="46.5" customHeight="1" x14ac:dyDescent="0.25">
      <c r="B93" s="98" t="s">
        <v>29</v>
      </c>
      <c r="C93" s="99"/>
      <c r="D93" s="99"/>
      <c r="E93" s="99"/>
      <c r="F93" s="99"/>
      <c r="G93" s="3" t="s">
        <v>22</v>
      </c>
      <c r="H93" s="23"/>
    </row>
    <row r="94" spans="1:12" ht="7.5" customHeight="1" x14ac:dyDescent="0.25">
      <c r="B94" s="44"/>
      <c r="C94" s="45"/>
      <c r="D94" s="45"/>
      <c r="E94" s="45"/>
      <c r="F94" s="45"/>
    </row>
    <row r="95" spans="1:12" ht="44.25" customHeight="1" x14ac:dyDescent="0.25">
      <c r="B95" s="98" t="s">
        <v>30</v>
      </c>
      <c r="C95" s="99"/>
      <c r="D95" s="99"/>
      <c r="E95" s="99"/>
      <c r="F95" s="99"/>
      <c r="G95" s="3" t="s">
        <v>22</v>
      </c>
      <c r="H95" s="41"/>
    </row>
    <row r="96" spans="1:12" ht="7.5" customHeight="1" x14ac:dyDescent="0.25">
      <c r="B96" s="40"/>
      <c r="C96" s="40"/>
      <c r="D96" s="40"/>
      <c r="E96" s="40"/>
      <c r="F96" s="40"/>
    </row>
    <row r="97" spans="2:7" ht="53.25" customHeight="1" x14ac:dyDescent="0.25">
      <c r="B97" s="98" t="s">
        <v>32</v>
      </c>
      <c r="C97" s="99"/>
      <c r="D97" s="99"/>
      <c r="E97" s="99"/>
      <c r="F97" s="99"/>
      <c r="G97" s="3" t="s">
        <v>22</v>
      </c>
    </row>
    <row r="98" spans="2:7" ht="7.5" customHeight="1" x14ac:dyDescent="0.25">
      <c r="B98" s="40"/>
      <c r="C98" s="40"/>
      <c r="D98" s="40"/>
      <c r="E98" s="40"/>
      <c r="F98" s="40"/>
    </row>
    <row r="99" spans="2:7" ht="33.950000000000003" customHeight="1" x14ac:dyDescent="0.25">
      <c r="B99" s="100" t="s">
        <v>31</v>
      </c>
      <c r="C99" s="101"/>
      <c r="D99" s="101"/>
      <c r="E99" s="101"/>
      <c r="F99" s="101"/>
      <c r="G99" s="3" t="s">
        <v>22</v>
      </c>
    </row>
    <row r="100" spans="2:7" ht="6.95" customHeight="1" x14ac:dyDescent="0.25">
      <c r="B100" s="44"/>
      <c r="C100" s="44"/>
      <c r="D100" s="44"/>
      <c r="E100" s="44"/>
      <c r="F100" s="44"/>
    </row>
    <row r="101" spans="2:7" ht="33.950000000000003" customHeight="1" x14ac:dyDescent="0.25">
      <c r="B101" s="95" t="s">
        <v>33</v>
      </c>
      <c r="C101" s="95"/>
      <c r="D101" s="95"/>
      <c r="E101" s="95"/>
      <c r="F101" s="95"/>
      <c r="G101" s="3" t="s">
        <v>22</v>
      </c>
    </row>
    <row r="102" spans="2:7" ht="24.95" customHeight="1" x14ac:dyDescent="0.25"/>
    <row r="103" spans="2:7" ht="19.5" customHeight="1" x14ac:dyDescent="0.25">
      <c r="B103" s="96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97"/>
      <c r="D103" s="97"/>
      <c r="E103" s="97"/>
      <c r="F103" s="97"/>
    </row>
    <row r="104" spans="2:7" ht="24.95" customHeight="1" x14ac:dyDescent="0.2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zoomScale="75" zoomScaleNormal="75" workbookViewId="0">
      <selection activeCell="A2" sqref="A2:A4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3.5703125" style="10" bestFit="1" customWidth="1"/>
    <col min="7" max="7" width="28" style="10" customWidth="1"/>
    <col min="8" max="8" width="23.140625" style="10" hidden="1" customWidth="1"/>
    <col min="9" max="9" width="15.140625" style="10" hidden="1" customWidth="1"/>
    <col min="10" max="10" width="10.7109375" style="10" hidden="1" customWidth="1"/>
    <col min="11" max="11" width="13" style="10" hidden="1" customWidth="1"/>
    <col min="12" max="12" width="24.42578125" style="10" hidden="1" customWidth="1"/>
    <col min="13" max="13" width="16.85546875" style="10" hidden="1" customWidth="1"/>
    <col min="14" max="14" width="22" style="10" hidden="1" customWidth="1"/>
    <col min="15" max="15" width="12.85546875" style="10" hidden="1" customWidth="1"/>
    <col min="16" max="16" width="8.85546875" style="10" hidden="1" customWidth="1"/>
    <col min="17" max="17" width="17.7109375" style="10" hidden="1" customWidth="1"/>
    <col min="18" max="18" width="24" style="10" hidden="1" customWidth="1"/>
    <col min="19" max="29" width="8.85546875" style="10" hidden="1" customWidth="1"/>
    <col min="30" max="31" width="8.85546875" style="10" customWidth="1"/>
    <col min="32" max="16384" width="8.85546875" style="10"/>
  </cols>
  <sheetData>
    <row r="1" spans="1:29" ht="55.5" customHeight="1" x14ac:dyDescent="0.25">
      <c r="A1" s="124" t="s">
        <v>174</v>
      </c>
      <c r="B1" s="124"/>
      <c r="C1" s="124"/>
      <c r="D1" s="124"/>
      <c r="E1" s="124"/>
      <c r="F1" s="124"/>
      <c r="G1" s="124"/>
    </row>
    <row r="2" spans="1:29" ht="45" x14ac:dyDescent="0.25">
      <c r="A2" s="117" t="s">
        <v>175</v>
      </c>
      <c r="B2" s="9" t="s">
        <v>42</v>
      </c>
      <c r="C2" s="50" t="s">
        <v>43</v>
      </c>
      <c r="D2" s="50" t="s">
        <v>44</v>
      </c>
      <c r="E2" s="9" t="s">
        <v>45</v>
      </c>
      <c r="F2" s="9" t="s">
        <v>46</v>
      </c>
      <c r="I2"/>
      <c r="J2"/>
    </row>
    <row r="3" spans="1:29" x14ac:dyDescent="0.25">
      <c r="A3" s="118"/>
      <c r="B3" s="11" t="s">
        <v>47</v>
      </c>
      <c r="C3" s="11" t="s">
        <v>48</v>
      </c>
      <c r="D3" s="11" t="s">
        <v>48</v>
      </c>
      <c r="E3" s="11" t="s">
        <v>48</v>
      </c>
      <c r="F3" s="11" t="s">
        <v>49</v>
      </c>
      <c r="I3"/>
      <c r="J3"/>
    </row>
    <row r="4" spans="1:29" ht="19.5" customHeight="1" x14ac:dyDescent="0.25">
      <c r="A4" s="119"/>
      <c r="B4" s="12" t="s">
        <v>50</v>
      </c>
      <c r="C4" s="12" t="s">
        <v>51</v>
      </c>
      <c r="D4" s="12" t="s">
        <v>52</v>
      </c>
      <c r="E4" s="12" t="s">
        <v>53</v>
      </c>
      <c r="F4" s="12" t="s">
        <v>54</v>
      </c>
      <c r="P4" s="125"/>
      <c r="Q4" s="125"/>
      <c r="R4" s="125"/>
      <c r="S4" s="125"/>
      <c r="T4" s="125"/>
      <c r="U4" s="125"/>
      <c r="V4" s="125"/>
    </row>
    <row r="5" spans="1:29" ht="45" x14ac:dyDescent="0.25">
      <c r="A5" s="13" t="s">
        <v>169</v>
      </c>
      <c r="B5" s="57" t="s">
        <v>173</v>
      </c>
      <c r="C5" s="57"/>
      <c r="D5" s="57" t="s">
        <v>21</v>
      </c>
      <c r="E5" s="58"/>
      <c r="F5" s="59"/>
      <c r="I5" s="61">
        <f>(F5)*1.2</f>
        <v>0</v>
      </c>
      <c r="J5" s="62" t="s">
        <v>177</v>
      </c>
      <c r="L5" s="63"/>
      <c r="M5" s="63"/>
    </row>
    <row r="6" spans="1:29" ht="45" x14ac:dyDescent="0.25">
      <c r="A6" s="13" t="s">
        <v>170</v>
      </c>
      <c r="B6" s="85"/>
      <c r="C6" s="86"/>
      <c r="D6" s="89"/>
      <c r="E6" s="88">
        <f>AC6</f>
        <v>0</v>
      </c>
      <c r="F6" s="90">
        <f>L6</f>
        <v>0</v>
      </c>
      <c r="I6" s="64">
        <f>(F6+F7+F8)*1.2</f>
        <v>0</v>
      </c>
      <c r="J6" s="65" t="s">
        <v>178</v>
      </c>
      <c r="L6" s="63">
        <f>(ROUND(N6*E6,2))</f>
        <v>0</v>
      </c>
      <c r="M6" s="63"/>
      <c r="N6" s="85">
        <f>ROUND(B6,3)</f>
        <v>0</v>
      </c>
      <c r="AA6" s="87">
        <f>ROUND(C6,2)</f>
        <v>0</v>
      </c>
      <c r="AB6" s="87">
        <f>ROUND(D6,2)</f>
        <v>0</v>
      </c>
      <c r="AC6" s="87">
        <f>ROUND(AA6-AB6,2)</f>
        <v>0</v>
      </c>
    </row>
    <row r="7" spans="1:29" ht="45" x14ac:dyDescent="0.25">
      <c r="A7" s="13" t="s">
        <v>171</v>
      </c>
      <c r="B7" s="85"/>
      <c r="C7" s="86"/>
      <c r="D7" s="89"/>
      <c r="E7" s="88">
        <f t="shared" ref="E7:E8" si="0">AC7</f>
        <v>0</v>
      </c>
      <c r="F7" s="90">
        <f>L7</f>
        <v>0</v>
      </c>
      <c r="I7" s="66"/>
      <c r="J7"/>
      <c r="L7" s="63">
        <f t="shared" ref="L7:L8" si="1">(ROUND(N7*E7,2))</f>
        <v>0</v>
      </c>
      <c r="M7" s="63"/>
      <c r="N7" s="85">
        <f>ROUND(B7,3)</f>
        <v>0</v>
      </c>
      <c r="AA7" s="87">
        <f t="shared" ref="AA7:AA8" si="2">ROUND(C7,2)</f>
        <v>0</v>
      </c>
      <c r="AB7" s="87">
        <f t="shared" ref="AB7:AB8" si="3">ROUND(D7,2)</f>
        <v>0</v>
      </c>
      <c r="AC7" s="87">
        <f>ROUND(AA7-AB7,2)</f>
        <v>0</v>
      </c>
    </row>
    <row r="8" spans="1:29" ht="45" x14ac:dyDescent="0.25">
      <c r="A8" s="13" t="s">
        <v>172</v>
      </c>
      <c r="B8" s="85"/>
      <c r="C8" s="86"/>
      <c r="D8" s="89"/>
      <c r="E8" s="88">
        <f t="shared" si="0"/>
        <v>0</v>
      </c>
      <c r="F8" s="90">
        <f>L8</f>
        <v>0</v>
      </c>
      <c r="I8" s="66"/>
      <c r="J8"/>
      <c r="L8" s="63">
        <f t="shared" si="1"/>
        <v>0</v>
      </c>
      <c r="M8" s="63"/>
      <c r="N8" s="85">
        <f>ROUND(B8,3)</f>
        <v>0</v>
      </c>
      <c r="AA8" s="87">
        <f t="shared" si="2"/>
        <v>0</v>
      </c>
      <c r="AB8" s="87">
        <f t="shared" si="3"/>
        <v>0</v>
      </c>
      <c r="AC8" s="87">
        <f>ROUND(AA8-AB8,2)</f>
        <v>0</v>
      </c>
    </row>
    <row r="9" spans="1:29" x14ac:dyDescent="0.25">
      <c r="A9" s="13" t="s">
        <v>55</v>
      </c>
      <c r="B9" s="17">
        <f>ROUND(M10,3)</f>
        <v>0</v>
      </c>
      <c r="C9" s="14" t="s">
        <v>56</v>
      </c>
      <c r="D9" s="14" t="s">
        <v>56</v>
      </c>
      <c r="E9" s="14" t="s">
        <v>56</v>
      </c>
      <c r="F9" s="90">
        <f>IFERROR(ROUND(L33,2),0)</f>
        <v>0</v>
      </c>
      <c r="I9" s="66"/>
      <c r="J9"/>
      <c r="L9" s="63"/>
      <c r="M9" s="63"/>
      <c r="Q9" s="67"/>
      <c r="R9" s="67"/>
    </row>
    <row r="10" spans="1:29" x14ac:dyDescent="0.25">
      <c r="A10" s="13" t="s">
        <v>57</v>
      </c>
      <c r="B10" s="14" t="s">
        <v>56</v>
      </c>
      <c r="C10" s="14" t="s">
        <v>56</v>
      </c>
      <c r="D10" s="14" t="s">
        <v>56</v>
      </c>
      <c r="E10" s="14" t="s">
        <v>56</v>
      </c>
      <c r="F10" s="90">
        <f>IFERROR(ROUND(F11-F9,2),0)</f>
        <v>0</v>
      </c>
      <c r="I10" s="66"/>
      <c r="J10"/>
      <c r="L10" s="63">
        <f>ROUND(SUM(L6:L8),2)</f>
        <v>0</v>
      </c>
      <c r="M10" s="67">
        <f>ROUND(SUM(N6:N8),3)</f>
        <v>0</v>
      </c>
      <c r="N10" s="10">
        <f>ROUND(IFERROR(L10/M10,0),2)</f>
        <v>0</v>
      </c>
      <c r="O10" s="10">
        <f>M10*N10*1.2</f>
        <v>0</v>
      </c>
      <c r="Q10" s="68">
        <f>ROUND(N10,2)</f>
        <v>0</v>
      </c>
      <c r="R10" s="69">
        <f>ROUND(N10,2)</f>
        <v>0</v>
      </c>
      <c r="S10" t="s">
        <v>179</v>
      </c>
    </row>
    <row r="11" spans="1:29" ht="30" x14ac:dyDescent="0.25">
      <c r="A11" s="13" t="s">
        <v>58</v>
      </c>
      <c r="B11" s="14" t="s">
        <v>56</v>
      </c>
      <c r="C11" s="14" t="s">
        <v>56</v>
      </c>
      <c r="D11" s="14" t="s">
        <v>56</v>
      </c>
      <c r="E11" s="14" t="s">
        <v>56</v>
      </c>
      <c r="F11" s="90">
        <f>IFERROR(ROUND(L34,2),0)</f>
        <v>0</v>
      </c>
      <c r="I11" s="70">
        <f>I6-F11</f>
        <v>0</v>
      </c>
      <c r="J11" s="71" t="s">
        <v>180</v>
      </c>
      <c r="Q11" s="68">
        <f>ROUND(SUM(B6:B8),3)</f>
        <v>0</v>
      </c>
      <c r="R11" s="72">
        <f>ROUND(Q11,3)</f>
        <v>0</v>
      </c>
      <c r="S11" t="s">
        <v>181</v>
      </c>
    </row>
    <row r="12" spans="1:29" x14ac:dyDescent="0.25">
      <c r="A12" s="74"/>
      <c r="B12" s="75"/>
      <c r="C12" s="75"/>
      <c r="D12" s="75"/>
      <c r="E12" s="75"/>
      <c r="F12" s="76"/>
      <c r="I12" s="70"/>
      <c r="J12" s="71"/>
      <c r="Q12" s="68"/>
      <c r="R12" s="72"/>
      <c r="S12"/>
    </row>
    <row r="13" spans="1:29" ht="15.75" thickBot="1" x14ac:dyDescent="0.3">
      <c r="A13" s="74"/>
      <c r="B13" s="75"/>
      <c r="C13" s="75"/>
      <c r="D13" s="75"/>
      <c r="E13" s="75"/>
      <c r="F13" s="76"/>
      <c r="I13" s="70"/>
      <c r="J13" s="71"/>
      <c r="Q13" s="68"/>
      <c r="R13" s="72"/>
      <c r="S13"/>
    </row>
    <row r="14" spans="1:29" ht="18" thickBot="1" x14ac:dyDescent="0.35">
      <c r="A14" s="126" t="s">
        <v>183</v>
      </c>
      <c r="B14" s="127"/>
      <c r="C14" s="127"/>
      <c r="D14" s="127"/>
      <c r="E14" s="128"/>
      <c r="F14" s="83" t="str">
        <f>IFERROR(L32,"0")</f>
        <v>0</v>
      </c>
      <c r="G14" s="77" t="s">
        <v>184</v>
      </c>
      <c r="H14"/>
      <c r="I14"/>
      <c r="J14"/>
      <c r="K14"/>
      <c r="L14"/>
      <c r="M14"/>
      <c r="N14"/>
      <c r="O14"/>
      <c r="P14"/>
    </row>
    <row r="15" spans="1:29" ht="18.75" thickTop="1" thickBot="1" x14ac:dyDescent="0.35">
      <c r="A15" s="129" t="s">
        <v>185</v>
      </c>
      <c r="B15" s="130"/>
      <c r="C15" s="130"/>
      <c r="D15" s="130"/>
      <c r="E15" s="131"/>
      <c r="F15" s="78">
        <f>IFERROR(ROUND(M10,3),0)</f>
        <v>0</v>
      </c>
      <c r="G15" s="77" t="s">
        <v>184</v>
      </c>
      <c r="H15"/>
      <c r="I15"/>
      <c r="J15"/>
      <c r="K15"/>
      <c r="L15"/>
      <c r="M15"/>
      <c r="N15"/>
      <c r="O15"/>
      <c r="P15"/>
    </row>
    <row r="16" spans="1:29" ht="17.25" x14ac:dyDescent="0.3">
      <c r="A16" s="77"/>
      <c r="B16" s="77"/>
      <c r="C16" s="77"/>
      <c r="D16" s="77"/>
      <c r="E16" s="77"/>
      <c r="F16" s="81"/>
      <c r="G16" s="77"/>
      <c r="H16"/>
      <c r="I16"/>
      <c r="J16"/>
      <c r="K16"/>
      <c r="L16"/>
      <c r="M16"/>
      <c r="N16"/>
      <c r="O16"/>
      <c r="P16"/>
    </row>
    <row r="17" spans="1:19" x14ac:dyDescent="0.25">
      <c r="A17" s="74"/>
      <c r="B17" s="75"/>
      <c r="C17" s="75"/>
      <c r="D17" s="75"/>
      <c r="E17" s="75"/>
      <c r="F17" s="76"/>
      <c r="I17" s="79"/>
      <c r="J17" s="80"/>
      <c r="Q17" s="68"/>
      <c r="R17" s="82"/>
      <c r="S17"/>
    </row>
    <row r="18" spans="1:19" x14ac:dyDescent="0.25">
      <c r="A18" s="3" t="s">
        <v>59</v>
      </c>
      <c r="B18" s="84"/>
      <c r="I18" s="79"/>
      <c r="J18" s="80"/>
    </row>
    <row r="19" spans="1:19" x14ac:dyDescent="0.25">
      <c r="A19" s="3" t="s">
        <v>60</v>
      </c>
      <c r="B19" s="84"/>
      <c r="I19"/>
      <c r="J19"/>
      <c r="K19"/>
      <c r="L19"/>
      <c r="M19"/>
      <c r="N19"/>
      <c r="O19"/>
      <c r="P19"/>
      <c r="Q19"/>
    </row>
    <row r="20" spans="1:19" x14ac:dyDescent="0.25">
      <c r="A20" s="3" t="s">
        <v>61</v>
      </c>
      <c r="B20" s="84"/>
      <c r="F20" s="15"/>
      <c r="I20"/>
      <c r="J20"/>
      <c r="K20"/>
      <c r="L20"/>
      <c r="M20"/>
      <c r="N20"/>
      <c r="O20"/>
      <c r="P20"/>
      <c r="Q20"/>
    </row>
    <row r="22" spans="1:19" x14ac:dyDescent="0.25">
      <c r="L22" s="73">
        <f>F14*F15</f>
        <v>0</v>
      </c>
      <c r="M22" t="s">
        <v>182</v>
      </c>
      <c r="N22"/>
    </row>
    <row r="23" spans="1:19" ht="48" customHeight="1" x14ac:dyDescent="0.25">
      <c r="A23" s="120" t="s">
        <v>176</v>
      </c>
      <c r="B23" s="120"/>
      <c r="C23" s="120"/>
      <c r="D23" s="120"/>
      <c r="E23" s="120"/>
      <c r="F23" s="120"/>
      <c r="G23" s="120"/>
      <c r="L23" s="73">
        <f>L22*1.2</f>
        <v>0</v>
      </c>
      <c r="M23" t="s">
        <v>182</v>
      </c>
      <c r="N23"/>
    </row>
    <row r="24" spans="1:19" customFormat="1" ht="21.75" thickBot="1" x14ac:dyDescent="0.3">
      <c r="A24" s="60" t="s">
        <v>22</v>
      </c>
      <c r="I24" s="10"/>
      <c r="J24" s="10"/>
      <c r="K24" s="10"/>
      <c r="L24" s="10"/>
      <c r="M24" s="10"/>
      <c r="N24" s="91">
        <f>F14*F15*1.2</f>
        <v>0</v>
      </c>
      <c r="O24" s="10"/>
      <c r="P24" s="10"/>
      <c r="Q24" s="10"/>
      <c r="R24" s="10"/>
      <c r="S24" s="10"/>
    </row>
    <row r="25" spans="1:19" ht="15.75" thickBot="1" x14ac:dyDescent="0.3"/>
    <row r="26" spans="1:19" ht="27" thickBot="1" x14ac:dyDescent="0.3">
      <c r="A26" s="121" t="str">
        <f>IF(AND(A24="ZVOLIŤ MOŽNOSŤ"),"NIE JE VYPLNENÁ INFORMÁCIA O DOBROPISE","")</f>
        <v>NIE JE VYPLNENÁ INFORMÁCIA O DOBROPISE</v>
      </c>
      <c r="B26" s="122"/>
      <c r="C26" s="122"/>
      <c r="D26" s="122"/>
      <c r="E26" s="123"/>
      <c r="L26" s="92"/>
    </row>
    <row r="27" spans="1:19" x14ac:dyDescent="0.25">
      <c r="L27" s="93">
        <v>47167660.145447999</v>
      </c>
    </row>
    <row r="28" spans="1:19" x14ac:dyDescent="0.25">
      <c r="L28" s="93">
        <v>39306383.454539999</v>
      </c>
    </row>
    <row r="29" spans="1:19" x14ac:dyDescent="0.25">
      <c r="L29" s="94"/>
    </row>
    <row r="32" spans="1:19" x14ac:dyDescent="0.25">
      <c r="L32" s="87" t="e">
        <f>ROUND((E6*N6+E7*N7+E8*N8)/M10,2)</f>
        <v>#DIV/0!</v>
      </c>
    </row>
    <row r="33" spans="8:12" x14ac:dyDescent="0.25">
      <c r="H33" s="10">
        <f>G33*1.2</f>
        <v>0</v>
      </c>
      <c r="L33" s="87" t="e">
        <f>M10*L32</f>
        <v>#DIV/0!</v>
      </c>
    </row>
    <row r="34" spans="8:12" x14ac:dyDescent="0.25">
      <c r="L34" s="87" t="e">
        <f>L33*1.2</f>
        <v>#DIV/0!</v>
      </c>
    </row>
    <row r="35" spans="8:12" x14ac:dyDescent="0.25">
      <c r="L35" s="87" t="e">
        <f>L34-L33</f>
        <v>#DIV/0!</v>
      </c>
    </row>
  </sheetData>
  <sheetProtection algorithmName="SHA-512" hashValue="3BCI4nx3heOtTnLlPUaQJh+cS9mE0oDEJKr7Q1TwmNIK7/bnWZwocVuKjbp/OlkUaII0efxaHCUHlnJjMJ37nw==" saltValue="tm2aJrCmgSp1lVZ1JPLing==" spinCount="100000" sheet="1" selectLockedCells="1"/>
  <mergeCells count="7">
    <mergeCell ref="A2:A4"/>
    <mergeCell ref="A23:G23"/>
    <mergeCell ref="A26:E26"/>
    <mergeCell ref="A1:G1"/>
    <mergeCell ref="P4:V4"/>
    <mergeCell ref="A14:E14"/>
    <mergeCell ref="A15:E15"/>
  </mergeCells>
  <dataValidations disablePrompts="1" count="1">
    <dataValidation type="list" allowBlank="1" showInputMessage="1" showErrorMessage="1" prompt="ZVOLIŤ MOŽNOSŤ" sqref="A24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62</v>
      </c>
    </row>
    <row r="2" spans="1:1" x14ac:dyDescent="0.25">
      <c r="A2" s="5" t="s">
        <v>63</v>
      </c>
    </row>
    <row r="3" spans="1:1" x14ac:dyDescent="0.25">
      <c r="A3" s="5" t="s">
        <v>64</v>
      </c>
    </row>
    <row r="4" spans="1:1" x14ac:dyDescent="0.25">
      <c r="A4" s="5" t="s">
        <v>65</v>
      </c>
    </row>
    <row r="5" spans="1:1" x14ac:dyDescent="0.25">
      <c r="A5" s="5" t="s">
        <v>66</v>
      </c>
    </row>
    <row r="6" spans="1:1" x14ac:dyDescent="0.25">
      <c r="A6" s="5" t="s">
        <v>67</v>
      </c>
    </row>
    <row r="7" spans="1:1" x14ac:dyDescent="0.25">
      <c r="A7" s="5" t="s">
        <v>68</v>
      </c>
    </row>
    <row r="8" spans="1:1" x14ac:dyDescent="0.25">
      <c r="A8" s="5" t="s">
        <v>69</v>
      </c>
    </row>
    <row r="9" spans="1:1" x14ac:dyDescent="0.25">
      <c r="A9" s="5" t="s">
        <v>70</v>
      </c>
    </row>
    <row r="10" spans="1:1" x14ac:dyDescent="0.25">
      <c r="A10" s="5" t="s">
        <v>71</v>
      </c>
    </row>
    <row r="11" spans="1:1" x14ac:dyDescent="0.25">
      <c r="A11" s="5" t="s">
        <v>72</v>
      </c>
    </row>
    <row r="12" spans="1:1" x14ac:dyDescent="0.25">
      <c r="A12" s="5" t="s">
        <v>73</v>
      </c>
    </row>
    <row r="13" spans="1:1" x14ac:dyDescent="0.25">
      <c r="A13" s="5" t="s">
        <v>74</v>
      </c>
    </row>
    <row r="14" spans="1:1" x14ac:dyDescent="0.25">
      <c r="A14" s="5" t="s">
        <v>75</v>
      </c>
    </row>
    <row r="15" spans="1:1" x14ac:dyDescent="0.25">
      <c r="A15" s="5" t="s">
        <v>76</v>
      </c>
    </row>
    <row r="16" spans="1:1" x14ac:dyDescent="0.25">
      <c r="A16" s="5" t="s">
        <v>77</v>
      </c>
    </row>
    <row r="17" spans="1:1" x14ac:dyDescent="0.25">
      <c r="A17" s="5" t="s">
        <v>78</v>
      </c>
    </row>
    <row r="18" spans="1:1" x14ac:dyDescent="0.25">
      <c r="A18" s="5" t="s">
        <v>79</v>
      </c>
    </row>
    <row r="19" spans="1:1" x14ac:dyDescent="0.25">
      <c r="A19" s="5" t="s">
        <v>80</v>
      </c>
    </row>
    <row r="20" spans="1:1" x14ac:dyDescent="0.25">
      <c r="A20" s="5" t="s">
        <v>81</v>
      </c>
    </row>
    <row r="21" spans="1:1" x14ac:dyDescent="0.25">
      <c r="A21" s="5" t="s">
        <v>82</v>
      </c>
    </row>
    <row r="22" spans="1:1" x14ac:dyDescent="0.25">
      <c r="A22" s="5" t="s">
        <v>83</v>
      </c>
    </row>
    <row r="23" spans="1:1" x14ac:dyDescent="0.25">
      <c r="A23" s="5" t="s">
        <v>84</v>
      </c>
    </row>
    <row r="24" spans="1:1" x14ac:dyDescent="0.25">
      <c r="A24" s="5" t="s">
        <v>85</v>
      </c>
    </row>
    <row r="25" spans="1:1" x14ac:dyDescent="0.25">
      <c r="A25" s="5" t="s">
        <v>86</v>
      </c>
    </row>
    <row r="26" spans="1:1" x14ac:dyDescent="0.25">
      <c r="A26" s="5" t="s">
        <v>87</v>
      </c>
    </row>
    <row r="27" spans="1:1" x14ac:dyDescent="0.25">
      <c r="A27" s="5" t="s">
        <v>88</v>
      </c>
    </row>
    <row r="28" spans="1:1" x14ac:dyDescent="0.25">
      <c r="A28" s="5" t="s">
        <v>89</v>
      </c>
    </row>
    <row r="29" spans="1:1" x14ac:dyDescent="0.25">
      <c r="A29" s="5" t="s">
        <v>90</v>
      </c>
    </row>
    <row r="30" spans="1:1" x14ac:dyDescent="0.25">
      <c r="A30" s="5" t="s">
        <v>91</v>
      </c>
    </row>
    <row r="31" spans="1:1" x14ac:dyDescent="0.25">
      <c r="A31" s="5" t="s">
        <v>92</v>
      </c>
    </row>
    <row r="32" spans="1:1" x14ac:dyDescent="0.25">
      <c r="A32" s="5" t="s">
        <v>93</v>
      </c>
    </row>
    <row r="33" spans="1:1" x14ac:dyDescent="0.25">
      <c r="A33" s="5" t="s">
        <v>94</v>
      </c>
    </row>
    <row r="34" spans="1:1" x14ac:dyDescent="0.25">
      <c r="A34" s="5" t="s">
        <v>95</v>
      </c>
    </row>
    <row r="35" spans="1:1" x14ac:dyDescent="0.25">
      <c r="A35" s="5" t="s">
        <v>96</v>
      </c>
    </row>
    <row r="36" spans="1:1" x14ac:dyDescent="0.25">
      <c r="A36" s="5" t="s">
        <v>97</v>
      </c>
    </row>
    <row r="37" spans="1:1" x14ac:dyDescent="0.25">
      <c r="A37" s="5" t="s">
        <v>98</v>
      </c>
    </row>
    <row r="38" spans="1:1" x14ac:dyDescent="0.25">
      <c r="A38" s="5" t="s">
        <v>99</v>
      </c>
    </row>
    <row r="39" spans="1:1" x14ac:dyDescent="0.25">
      <c r="A39" s="5" t="s">
        <v>100</v>
      </c>
    </row>
    <row r="40" spans="1:1" x14ac:dyDescent="0.25">
      <c r="A40" s="5" t="s">
        <v>101</v>
      </c>
    </row>
    <row r="41" spans="1:1" x14ac:dyDescent="0.25">
      <c r="A41" s="5" t="s">
        <v>102</v>
      </c>
    </row>
    <row r="42" spans="1:1" x14ac:dyDescent="0.25">
      <c r="A42" s="5" t="s">
        <v>103</v>
      </c>
    </row>
    <row r="43" spans="1:1" x14ac:dyDescent="0.25">
      <c r="A43" s="5" t="s">
        <v>104</v>
      </c>
    </row>
    <row r="44" spans="1:1" x14ac:dyDescent="0.25">
      <c r="A44" s="5" t="s">
        <v>105</v>
      </c>
    </row>
    <row r="45" spans="1:1" x14ac:dyDescent="0.25">
      <c r="A45" s="5" t="s">
        <v>106</v>
      </c>
    </row>
    <row r="46" spans="1:1" x14ac:dyDescent="0.25">
      <c r="A46" s="5" t="s">
        <v>107</v>
      </c>
    </row>
    <row r="47" spans="1:1" x14ac:dyDescent="0.25">
      <c r="A47" s="5" t="s">
        <v>108</v>
      </c>
    </row>
    <row r="48" spans="1:1" x14ac:dyDescent="0.25">
      <c r="A48" s="5" t="s">
        <v>109</v>
      </c>
    </row>
    <row r="49" spans="1:1" x14ac:dyDescent="0.25">
      <c r="A49" s="5" t="s">
        <v>110</v>
      </c>
    </row>
    <row r="50" spans="1:1" x14ac:dyDescent="0.25">
      <c r="A50" s="5" t="s">
        <v>111</v>
      </c>
    </row>
    <row r="51" spans="1:1" x14ac:dyDescent="0.25">
      <c r="A51" s="5" t="s">
        <v>112</v>
      </c>
    </row>
    <row r="52" spans="1:1" x14ac:dyDescent="0.25">
      <c r="A52" s="5" t="s">
        <v>113</v>
      </c>
    </row>
    <row r="53" spans="1:1" x14ac:dyDescent="0.25">
      <c r="A53" s="5" t="s">
        <v>114</v>
      </c>
    </row>
    <row r="54" spans="1:1" x14ac:dyDescent="0.25">
      <c r="A54" s="5" t="s">
        <v>115</v>
      </c>
    </row>
    <row r="55" spans="1:1" x14ac:dyDescent="0.25">
      <c r="A55" s="5" t="s">
        <v>116</v>
      </c>
    </row>
    <row r="56" spans="1:1" x14ac:dyDescent="0.25">
      <c r="A56" s="5" t="s">
        <v>117</v>
      </c>
    </row>
    <row r="57" spans="1:1" x14ac:dyDescent="0.25">
      <c r="A57" s="5" t="s">
        <v>118</v>
      </c>
    </row>
    <row r="58" spans="1:1" x14ac:dyDescent="0.25">
      <c r="A58" s="5" t="s">
        <v>119</v>
      </c>
    </row>
    <row r="59" spans="1:1" x14ac:dyDescent="0.25">
      <c r="A59" s="5" t="s">
        <v>120</v>
      </c>
    </row>
    <row r="60" spans="1:1" x14ac:dyDescent="0.25">
      <c r="A60" s="5" t="s">
        <v>121</v>
      </c>
    </row>
    <row r="61" spans="1:1" x14ac:dyDescent="0.25">
      <c r="A61" s="5" t="s">
        <v>122</v>
      </c>
    </row>
    <row r="62" spans="1:1" x14ac:dyDescent="0.25">
      <c r="A62" s="5" t="s">
        <v>123</v>
      </c>
    </row>
    <row r="63" spans="1:1" x14ac:dyDescent="0.25">
      <c r="A63" s="5" t="s">
        <v>124</v>
      </c>
    </row>
    <row r="64" spans="1:1" x14ac:dyDescent="0.25">
      <c r="A64" s="5" t="s">
        <v>125</v>
      </c>
    </row>
    <row r="65" spans="1:1" x14ac:dyDescent="0.25">
      <c r="A65" s="5" t="s">
        <v>126</v>
      </c>
    </row>
    <row r="66" spans="1:1" x14ac:dyDescent="0.25">
      <c r="A66" s="5" t="s">
        <v>127</v>
      </c>
    </row>
    <row r="67" spans="1:1" x14ac:dyDescent="0.25">
      <c r="A67" s="5" t="s">
        <v>128</v>
      </c>
    </row>
    <row r="68" spans="1:1" x14ac:dyDescent="0.25">
      <c r="A68" s="5" t="s">
        <v>129</v>
      </c>
    </row>
    <row r="69" spans="1:1" x14ac:dyDescent="0.25">
      <c r="A69" s="5" t="s">
        <v>130</v>
      </c>
    </row>
    <row r="70" spans="1:1" x14ac:dyDescent="0.25">
      <c r="A70" s="5" t="s">
        <v>131</v>
      </c>
    </row>
    <row r="71" spans="1:1" x14ac:dyDescent="0.25">
      <c r="A71" s="5" t="s">
        <v>132</v>
      </c>
    </row>
    <row r="72" spans="1:1" x14ac:dyDescent="0.25">
      <c r="A72" s="5" t="s">
        <v>133</v>
      </c>
    </row>
    <row r="73" spans="1:1" x14ac:dyDescent="0.25">
      <c r="A73" s="5" t="s">
        <v>134</v>
      </c>
    </row>
    <row r="74" spans="1:1" x14ac:dyDescent="0.25">
      <c r="A74" s="5" t="s">
        <v>135</v>
      </c>
    </row>
    <row r="75" spans="1:1" x14ac:dyDescent="0.25">
      <c r="A75" s="5" t="s">
        <v>136</v>
      </c>
    </row>
    <row r="76" spans="1:1" x14ac:dyDescent="0.25">
      <c r="A76" s="5" t="s">
        <v>137</v>
      </c>
    </row>
    <row r="77" spans="1:1" x14ac:dyDescent="0.25">
      <c r="A77" s="5" t="s">
        <v>138</v>
      </c>
    </row>
    <row r="78" spans="1:1" x14ac:dyDescent="0.25">
      <c r="A78" s="5" t="s">
        <v>139</v>
      </c>
    </row>
    <row r="79" spans="1:1" x14ac:dyDescent="0.25">
      <c r="A79" s="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141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142</v>
      </c>
      <c r="J1" s="6" t="s">
        <v>12</v>
      </c>
      <c r="K1" s="6" t="s">
        <v>143</v>
      </c>
      <c r="L1" s="6" t="s">
        <v>144</v>
      </c>
      <c r="M1" s="6" t="s">
        <v>152</v>
      </c>
      <c r="N1" s="8" t="s">
        <v>153</v>
      </c>
      <c r="O1" s="6" t="s">
        <v>145</v>
      </c>
      <c r="P1" s="6" t="s">
        <v>146</v>
      </c>
      <c r="Q1" s="6" t="s">
        <v>147</v>
      </c>
      <c r="R1" s="6" t="s">
        <v>148</v>
      </c>
      <c r="S1" s="6" t="s">
        <v>149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150</v>
      </c>
      <c r="L2" s="1" t="s">
        <v>151</v>
      </c>
      <c r="M2">
        <f>'PDS-PPS-OKTE'!B48</f>
        <v>0</v>
      </c>
      <c r="N2" s="16">
        <f>'Tarifa straty PDS_01-2023'!F11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Tarifa straty PDS_01-2023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2023-11-16T10:55:36Z</dcterms:modified>
</cp:coreProperties>
</file>