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3220\1_COVID 19_Schémy_Výzvy_Kompenzácie\II. výzva\Výzva\"/>
    </mc:Choice>
  </mc:AlternateContent>
  <bookViews>
    <workbookView xWindow="0" yWindow="0" windowWidth="28800" windowHeight="13800"/>
  </bookViews>
  <sheets>
    <sheet name="Výpočet výšky dotácie" sheetId="1" r:id="rId1"/>
  </sheets>
  <definedNames>
    <definedName name="EURO_I__1992___1994">'Výpočet výšky dotácie'!$A$54:$A$59</definedName>
    <definedName name="_xlnm.Print_Area" localSheetId="0">'Výpočet výšky dotácie'!$A$1:$G$62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F7" i="1"/>
  <c r="E50" i="1" l="1"/>
  <c r="C50" i="1"/>
  <c r="F27" i="1"/>
  <c r="F28" i="1"/>
  <c r="F29" i="1"/>
  <c r="F30" i="1"/>
  <c r="F31" i="1"/>
  <c r="F32" i="1"/>
  <c r="F33" i="1"/>
  <c r="F34" i="1"/>
  <c r="F35" i="1"/>
  <c r="F36" i="1"/>
  <c r="F46" i="1" l="1"/>
  <c r="F47" i="1" l="1"/>
  <c r="F48" i="1"/>
  <c r="F49" i="1"/>
  <c r="G49" i="1"/>
  <c r="G48" i="1"/>
  <c r="G47" i="1"/>
  <c r="G46" i="1"/>
  <c r="D50" i="1"/>
  <c r="B50" i="1"/>
  <c r="F50" i="1" l="1"/>
  <c r="F39" i="1" s="1"/>
  <c r="G50" i="1"/>
  <c r="F38" i="1" s="1"/>
  <c r="E52" i="1"/>
  <c r="F13" i="1" l="1"/>
  <c r="F8" i="1"/>
  <c r="F22" i="1"/>
  <c r="F21" i="1"/>
  <c r="F16" i="1"/>
  <c r="F12" i="1"/>
  <c r="F26" i="1"/>
  <c r="F10" i="1"/>
  <c r="F11" i="1"/>
  <c r="F18" i="1"/>
  <c r="F24" i="1"/>
  <c r="F19" i="1"/>
  <c r="F17" i="1"/>
  <c r="F20" i="1"/>
  <c r="F15" i="1"/>
  <c r="F9" i="1"/>
  <c r="F14" i="1"/>
  <c r="F25" i="1"/>
  <c r="F23" i="1"/>
  <c r="F37" i="1" l="1"/>
  <c r="F40" i="1" s="1"/>
</calcChain>
</file>

<file path=xl/sharedStrings.xml><?xml version="1.0" encoding="utf-8"?>
<sst xmlns="http://schemas.openxmlformats.org/spreadsheetml/2006/main" count="79" uniqueCount="77">
  <si>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</si>
  <si>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</si>
  <si>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</si>
  <si>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</si>
  <si>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</si>
  <si>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</si>
  <si>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</si>
  <si>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</si>
  <si>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</si>
  <si>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</si>
  <si>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</si>
  <si>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</si>
  <si>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</si>
  <si>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</si>
  <si>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</si>
  <si>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</si>
  <si>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</si>
  <si>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</si>
  <si>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</si>
  <si>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</si>
  <si>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Podpis:</t>
  </si>
  <si>
    <t>Výpočet výšky dotácie na kompenzáciu tržieb prepravcov za obdobie 8 - 12/2020</t>
  </si>
  <si>
    <t>Kalkulačka</t>
  </si>
  <si>
    <t>Poradové číslo autobusu</t>
  </si>
  <si>
    <t>Autobus</t>
  </si>
  <si>
    <t>Druh vozidla</t>
  </si>
  <si>
    <t xml:space="preserve">EURO norma </t>
  </si>
  <si>
    <t>August</t>
  </si>
  <si>
    <t>September</t>
  </si>
  <si>
    <t>Október</t>
  </si>
  <si>
    <t>November</t>
  </si>
  <si>
    <t>December</t>
  </si>
  <si>
    <t>EURO 1</t>
  </si>
  <si>
    <t>EURO 2</t>
  </si>
  <si>
    <t>EURO 3</t>
  </si>
  <si>
    <t>EURO 4</t>
  </si>
  <si>
    <t>EURO 5</t>
  </si>
  <si>
    <t>EURO 6</t>
  </si>
  <si>
    <t>Emisná norma</t>
  </si>
  <si>
    <t>Meno, priezvisko:</t>
  </si>
  <si>
    <t>Dátum:</t>
  </si>
  <si>
    <t>Konečná výška dotácie:</t>
  </si>
  <si>
    <t>Tržby</t>
  </si>
  <si>
    <t>Počet autobusov</t>
  </si>
  <si>
    <t>Maximálna možná výška dotácie za všetky autobusy</t>
  </si>
  <si>
    <t>Spolu/priemer</t>
  </si>
  <si>
    <t>Pokles tržieb celkovo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</si>
  <si>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</si>
  <si>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</si>
  <si>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</si>
  <si>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</si>
  <si>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</si>
  <si>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</si>
  <si>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</si>
  <si>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</si>
  <si>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</si>
  <si>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</si>
  <si>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Kompenzácia poklesu tržieb (80 % z hodnoty poklesu tržieb v sledovanom období)</t>
  </si>
  <si>
    <t>Maximálna výška dotácie za autobus</t>
  </si>
  <si>
    <t xml:space="preserve">Sadzba </t>
  </si>
  <si>
    <t>Pokles tržieb v prepočte na autobus</t>
  </si>
  <si>
    <t>Tabuľka III.
Max. sadzba na autobus na mesiac</t>
  </si>
  <si>
    <r>
      <t xml:space="preserve">Počet mesiacov, za ktoré sa žiada dotácia
</t>
    </r>
    <r>
      <rPr>
        <sz val="10"/>
        <color indexed="8"/>
        <rFont val="Arial Narrow"/>
        <family val="2"/>
        <charset val="238"/>
      </rPr>
      <t>(vybrať z ponuky)</t>
    </r>
  </si>
  <si>
    <t>Tabuľka I.
Identifikácia autobusov, za ktoré sa žiada dotácia</t>
  </si>
  <si>
    <t>(EČV)</t>
  </si>
  <si>
    <t>Nárok na dotáciu (pokles tržieb v prepočte na jeden autobus musí byť aspoň 30 %)</t>
  </si>
  <si>
    <t>(z Technického preukazu)</t>
  </si>
  <si>
    <t>Rok výroby</t>
  </si>
  <si>
    <t>1992 - 1994</t>
  </si>
  <si>
    <t xml:space="preserve"> Tabuľka II.
Výpočet poklesu celkových tržieb v sledovanom období (žiadateľ vyplní na základe údajov z účtovníctva - tržby z predaja tovarov a služieb plynúce s prevádzkovania nepravidelnej autobusovej dopravy, vozidlami s obsaditeľnosťou nad deväť osôb)</t>
  </si>
  <si>
    <t>1995 - 1999</t>
  </si>
  <si>
    <t>2000 - 2004</t>
  </si>
  <si>
    <t>2005 - 2006</t>
  </si>
  <si>
    <t>2007 - 2011</t>
  </si>
  <si>
    <t>2012 - 2020</t>
  </si>
  <si>
    <r>
      <t>(riadok 49 v Technickom preukaze)</t>
    </r>
    <r>
      <rPr>
        <vertAlign val="superscript"/>
        <sz val="9"/>
        <color indexed="8"/>
        <rFont val="Arial Narrow"/>
        <family val="2"/>
        <charset val="238"/>
      </rPr>
      <t>1</t>
    </r>
    <r>
      <rPr>
        <sz val="9"/>
        <color indexed="8"/>
        <rFont val="Arial Narrow"/>
        <family val="2"/>
        <charset val="238"/>
      </rPr>
      <t xml:space="preserve">
(vybrať z ponuky)</t>
    </r>
  </si>
  <si>
    <t>1) V prípade, že v technickom preukaze norma nie je uvedená, žiadateľ vyberie normu podľa roku výroby vozidla uvedenú v Tabuľke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</si>
</sst>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-41B]d\.\ mmmm\ yyyy;@"/>
    <numFmt numFmtId="166" formatCode="0.0000"/>
    <numFmt numFmtId="167" formatCode=";;;"/>
    <numFmt numFmtId="168" formatCode="0.000%"/>
  </numFmts>
  <fonts count="15" x14ac:knownFonts="1">
    <font>
      <sz val="11"/>
      <color indexed="8"/>
      <name val="Calibri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Calibri"/>
      <family val="2"/>
      <charset val="238"/>
    </font>
    <font>
      <sz val="11"/>
      <color theme="0"/>
      <name val="Arial Narrow"/>
      <family val="2"/>
      <charset val="238"/>
    </font>
    <font>
      <sz val="10"/>
      <color indexed="8"/>
      <name val="Arial Narrow"/>
      <family val="2"/>
      <charset val="238"/>
    </font>
    <font>
      <vertAlign val="superscript"/>
      <sz val="9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NumberFormat="0" applyFill="0" applyBorder="0" applyProtection="0"/>
  </cellStyleXfs>
  <cellXfs count="81">
    <xf numFmtId="0" fontId="0" fillId="0" borderId="0" xfId="0" applyFont="1" applyAlignment="1"/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NumberFormat="1" applyFont="1" applyFill="1" applyBorder="1" applyAlignment="1" applyProtection="1">
      <alignment vertical="center" wrapText="1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166" fontId="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164" fontId="2" fillId="2" borderId="11" xfId="0" applyNumberFormat="1" applyFont="1" applyFill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3" fillId="2" borderId="1" xfId="0" applyNumberFormat="1" applyFont="1" applyFill="1" applyBorder="1" applyAlignment="1" applyProtection="1">
      <alignment horizontal="left" vertical="center"/>
      <protection hidden="1"/>
    </xf>
    <xf numFmtId="49" fontId="1" fillId="2" borderId="1" xfId="0" applyNumberFormat="1" applyFont="1" applyFill="1" applyBorder="1" applyAlignment="1" applyProtection="1">
      <alignment horizontal="left" vertical="center" wrapText="1"/>
      <protection hidden="1"/>
    </xf>
    <xf numFmtId="164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7" fontId="2" fillId="2" borderId="1" xfId="0" applyNumberFormat="1" applyFont="1" applyFill="1" applyBorder="1" applyAlignment="1" applyProtection="1">
      <alignment horizontal="center" vertical="center"/>
      <protection hidden="1"/>
    </xf>
    <xf numFmtId="167" fontId="3" fillId="2" borderId="1" xfId="0" applyNumberFormat="1" applyFont="1" applyFill="1" applyBorder="1" applyAlignment="1" applyProtection="1">
      <alignment horizontal="center" vertical="center"/>
      <protection hidden="1"/>
    </xf>
    <xf numFmtId="164" fontId="2" fillId="2" borderId="8" xfId="0" applyNumberFormat="1" applyFont="1" applyFill="1" applyBorder="1" applyAlignment="1" applyProtection="1">
      <alignment horizontal="center" vertical="center"/>
      <protection hidden="1"/>
    </xf>
    <xf numFmtId="168" fontId="1" fillId="2" borderId="1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44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49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49" fontId="2" fillId="2" borderId="6" xfId="0" applyNumberFormat="1" applyFont="1" applyFill="1" applyBorder="1" applyAlignment="1" applyProtection="1">
      <alignment horizontal="right" vertical="center"/>
      <protection hidden="1"/>
    </xf>
    <xf numFmtId="0" fontId="0" fillId="0" borderId="7" xfId="0" applyFont="1" applyBorder="1" applyAlignment="1" applyProtection="1">
      <alignment horizontal="right" vertical="center"/>
      <protection hidden="1"/>
    </xf>
    <xf numFmtId="0" fontId="0" fillId="0" borderId="8" xfId="0" applyFont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right" vertical="center"/>
      <protection hidden="1"/>
    </xf>
    <xf numFmtId="0" fontId="0" fillId="0" borderId="1" xfId="0" applyFont="1" applyBorder="1" applyAlignment="1" applyProtection="1">
      <alignment horizontal="right" vertical="center"/>
      <protection hidden="1"/>
    </xf>
    <xf numFmtId="49" fontId="7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49" fontId="1" fillId="2" borderId="9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10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13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right" vertical="center"/>
      <protection hidden="1"/>
    </xf>
    <xf numFmtId="0" fontId="0" fillId="0" borderId="12" xfId="0" applyFont="1" applyBorder="1" applyAlignment="1" applyProtection="1">
      <alignment horizontal="right" vertical="center"/>
      <protection hidden="1"/>
    </xf>
    <xf numFmtId="0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8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49" fontId="13" fillId="5" borderId="1" xfId="0" applyNumberFormat="1" applyFont="1" applyFill="1" applyBorder="1" applyAlignment="1" applyProtection="1">
      <alignment horizontal="right" vertical="center"/>
      <protection hidden="1"/>
    </xf>
    <xf numFmtId="0" fontId="14" fillId="5" borderId="1" xfId="0" applyFont="1" applyFill="1" applyBorder="1" applyAlignment="1" applyProtection="1">
      <alignment horizontal="right" vertical="center"/>
      <protection hidden="1"/>
    </xf>
    <xf numFmtId="5" fontId="13" fillId="5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D965"/>
      <rgbColor rgb="FFFFFFFF"/>
      <rgbColor rgb="FFAAAAAA"/>
      <rgbColor rgb="FF70AD47"/>
      <rgbColor rgb="FFFFFF00"/>
      <rgbColor rgb="FFFF0000"/>
      <rgbColor rgb="FFFFC000"/>
      <rgbColor rgb="FF9CC2E5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4"/>
  <sheetViews>
    <sheetView tabSelected="1" zoomScale="90" zoomScaleNormal="90" zoomScaleSheetLayoutView="70" workbookViewId="0">
      <selection activeCell="E49" sqref="E49"/>
    </sheetView>
  </sheetViews>
  <sheetFormatPr defaultColWidth="8.7109375" defaultRowHeight="13.9" customHeight="1" x14ac:dyDescent="0.25"/>
  <cols>
    <col min="1" max="3" width="14.42578125" style="2" customWidth="1"/>
    <col min="4" max="4" width="16.7109375" style="2" customWidth="1"/>
    <col min="5" max="7" width="14.42578125" style="2" customWidth="1"/>
    <col min="8" max="8" width="20.140625" style="11" bestFit="1" customWidth="1"/>
    <col min="9" max="9" width="17.7109375" style="11" customWidth="1"/>
    <col min="10" max="10" width="14.85546875" style="11" customWidth="1"/>
    <col min="11" max="25" width="8.7109375" style="11"/>
    <col min="26" max="16384" width="8.7109375" style="2"/>
  </cols>
  <sheetData>
    <row r="1" spans="1:10" ht="13.9" customHeight="1" x14ac:dyDescent="0.25">
      <c r="A1" s="50" t="s">
        <v>22</v>
      </c>
      <c r="B1" s="51"/>
      <c r="C1" s="51"/>
      <c r="D1" s="51"/>
      <c r="E1" s="51"/>
      <c r="F1" s="51"/>
      <c r="G1" s="1"/>
      <c r="H1" s="10"/>
    </row>
    <row r="2" spans="1:10" ht="13.9" customHeight="1" x14ac:dyDescent="0.25">
      <c r="A2" s="52" t="s">
        <v>21</v>
      </c>
      <c r="B2" s="53"/>
      <c r="C2" s="53"/>
      <c r="D2" s="53"/>
      <c r="E2" s="53"/>
      <c r="F2" s="53"/>
      <c r="G2" s="1"/>
      <c r="H2" s="10"/>
    </row>
    <row r="3" spans="1:10" ht="13.9" customHeight="1" x14ac:dyDescent="0.25">
      <c r="A3" s="1"/>
      <c r="B3" s="1"/>
      <c r="C3" s="1"/>
      <c r="D3" s="1"/>
      <c r="E3" s="1"/>
      <c r="F3" s="1"/>
      <c r="G3" s="1"/>
      <c r="H3" s="10"/>
      <c r="I3" s="10"/>
    </row>
    <row r="4" spans="1:10" ht="34.5" customHeight="1" x14ac:dyDescent="0.25">
      <c r="A4" s="59" t="s">
        <v>63</v>
      </c>
      <c r="B4" s="60"/>
      <c r="C4" s="60"/>
      <c r="D4" s="60"/>
      <c r="E4" s="60"/>
      <c r="F4" s="61"/>
      <c r="G4" s="1"/>
      <c r="H4" s="10"/>
    </row>
    <row r="5" spans="1:10" ht="13.9" customHeight="1" x14ac:dyDescent="0.25">
      <c r="A5" s="62" t="s">
        <v>23</v>
      </c>
      <c r="B5" s="30" t="s">
        <v>24</v>
      </c>
      <c r="C5" s="30" t="s">
        <v>25</v>
      </c>
      <c r="D5" s="30" t="s">
        <v>26</v>
      </c>
      <c r="E5" s="62" t="s">
        <v>62</v>
      </c>
      <c r="F5" s="62" t="s">
        <v>58</v>
      </c>
      <c r="G5" s="3"/>
      <c r="H5" s="10"/>
    </row>
    <row r="6" spans="1:10" ht="53.25" customHeight="1" x14ac:dyDescent="0.25">
      <c r="A6" s="63"/>
      <c r="B6" s="31" t="s">
        <v>64</v>
      </c>
      <c r="C6" s="31" t="s">
        <v>66</v>
      </c>
      <c r="D6" s="31" t="s">
        <v>75</v>
      </c>
      <c r="E6" s="63"/>
      <c r="F6" s="63"/>
      <c r="G6" s="3"/>
      <c r="H6" s="10"/>
    </row>
    <row r="7" spans="1:10" ht="13.9" customHeight="1" x14ac:dyDescent="0.25">
      <c r="A7" s="34" t="s">
        <v>0</v>
      </c>
      <c r="B7" s="23"/>
      <c r="C7" s="23"/>
      <c r="D7" s="24"/>
      <c r="E7" s="25"/>
      <c r="F7" s="32">
        <f>IFERROR(((LOOKUP(D7,'Výpočet výšky dotácie'!A$53:B$59,'Výpočet výšky dotácie'!B$53:B$59)*E7)),0)</f>
        <v>0</v>
      </c>
      <c r="G7" s="1"/>
      <c r="H7" s="10"/>
    </row>
    <row r="8" spans="1:10" ht="13.9" customHeight="1" x14ac:dyDescent="0.25">
      <c r="A8" s="34" t="s">
        <v>1</v>
      </c>
      <c r="B8" s="23"/>
      <c r="C8" s="23"/>
      <c r="D8" s="24"/>
      <c r="E8" s="25"/>
      <c r="F8" s="32">
        <f>IFERROR(((LOOKUP(D8,'Výpočet výšky dotácie'!A$53:B$59,'Výpočet výšky dotácie'!B$53:B$59)*E8)),0)</f>
        <v>0</v>
      </c>
      <c r="G8" s="1"/>
      <c r="H8" s="10"/>
    </row>
    <row r="9" spans="1:10" ht="13.9" customHeight="1" x14ac:dyDescent="0.25">
      <c r="A9" s="34" t="s">
        <v>2</v>
      </c>
      <c r="B9" s="23"/>
      <c r="C9" s="23"/>
      <c r="D9" s="24"/>
      <c r="E9" s="25"/>
      <c r="F9" s="32">
        <f>IFERROR(((LOOKUP(D9,'Výpočet výšky dotácie'!A$53:B$59,'Výpočet výšky dotácie'!B$53:B$59)*E9)),0)</f>
        <v>0</v>
      </c>
      <c r="G9" s="1"/>
      <c r="H9" s="10"/>
    </row>
    <row r="10" spans="1:10" ht="13.9" customHeight="1" x14ac:dyDescent="0.25">
      <c r="A10" s="34" t="s">
        <v>3</v>
      </c>
      <c r="B10" s="23"/>
      <c r="C10" s="23"/>
      <c r="D10" s="26"/>
      <c r="E10" s="25"/>
      <c r="F10" s="32">
        <f>IFERROR(((LOOKUP(D10,'Výpočet výšky dotácie'!A$53:B$59,'Výpočet výšky dotácie'!B$53:B$59)*E10)),0)</f>
        <v>0</v>
      </c>
      <c r="G10" s="1"/>
      <c r="H10" s="10"/>
    </row>
    <row r="11" spans="1:10" ht="13.9" customHeight="1" x14ac:dyDescent="0.25">
      <c r="A11" s="34" t="s">
        <v>4</v>
      </c>
      <c r="B11" s="23"/>
      <c r="C11" s="23"/>
      <c r="D11" s="26"/>
      <c r="E11" s="25"/>
      <c r="F11" s="32">
        <f>IFERROR(((LOOKUP(D11,'Výpočet výšky dotácie'!A$53:B$59,'Výpočet výšky dotácie'!B$53:B$59)*E11)),0)</f>
        <v>0</v>
      </c>
      <c r="G11" s="1"/>
      <c r="H11" s="10"/>
      <c r="J11" s="29">
        <v>1</v>
      </c>
    </row>
    <row r="12" spans="1:10" ht="13.9" customHeight="1" x14ac:dyDescent="0.25">
      <c r="A12" s="34" t="s">
        <v>5</v>
      </c>
      <c r="B12" s="23"/>
      <c r="C12" s="23"/>
      <c r="D12" s="26"/>
      <c r="E12" s="25"/>
      <c r="F12" s="32">
        <f>IFERROR(((LOOKUP(D12,'Výpočet výšky dotácie'!A$53:B$59,'Výpočet výšky dotácie'!B$53:B$59)*E12)),0)</f>
        <v>0</v>
      </c>
      <c r="G12" s="1"/>
      <c r="H12" s="10"/>
      <c r="J12" s="29">
        <v>2</v>
      </c>
    </row>
    <row r="13" spans="1:10" ht="13.9" customHeight="1" x14ac:dyDescent="0.25">
      <c r="A13" s="34" t="s">
        <v>6</v>
      </c>
      <c r="B13" s="23"/>
      <c r="C13" s="23"/>
      <c r="D13" s="26"/>
      <c r="E13" s="25"/>
      <c r="F13" s="32">
        <f>IFERROR(((LOOKUP(D13,'Výpočet výšky dotácie'!A$53:B$59,'Výpočet výšky dotácie'!B$53:B$59)*E13)),0)</f>
        <v>0</v>
      </c>
      <c r="G13" s="1"/>
      <c r="H13" s="10"/>
      <c r="J13" s="29">
        <v>3</v>
      </c>
    </row>
    <row r="14" spans="1:10" ht="13.9" customHeight="1" x14ac:dyDescent="0.25">
      <c r="A14" s="34" t="s">
        <v>7</v>
      </c>
      <c r="B14" s="23"/>
      <c r="C14" s="23"/>
      <c r="D14" s="26"/>
      <c r="E14" s="25"/>
      <c r="F14" s="32">
        <f>IFERROR(((LOOKUP(D14,'Výpočet výšky dotácie'!A$53:B$59,'Výpočet výšky dotácie'!B$53:B$59)*E14)),0)</f>
        <v>0</v>
      </c>
      <c r="G14" s="1"/>
      <c r="H14" s="10"/>
      <c r="J14" s="29">
        <v>4</v>
      </c>
    </row>
    <row r="15" spans="1:10" ht="13.9" customHeight="1" x14ac:dyDescent="0.25">
      <c r="A15" s="34" t="s">
        <v>8</v>
      </c>
      <c r="B15" s="23"/>
      <c r="C15" s="23"/>
      <c r="D15" s="26"/>
      <c r="E15" s="25"/>
      <c r="F15" s="32">
        <f>IFERROR(((LOOKUP(D15,'Výpočet výšky dotácie'!A$53:B$59,'Výpočet výšky dotácie'!B$53:B$59)*E15)),0)</f>
        <v>0</v>
      </c>
      <c r="G15" s="1"/>
      <c r="H15" s="10"/>
      <c r="J15" s="29">
        <v>5</v>
      </c>
    </row>
    <row r="16" spans="1:10" ht="13.9" customHeight="1" x14ac:dyDescent="0.25">
      <c r="A16" s="34" t="s">
        <v>9</v>
      </c>
      <c r="B16" s="26"/>
      <c r="C16" s="26"/>
      <c r="D16" s="26"/>
      <c r="E16" s="25"/>
      <c r="F16" s="32">
        <f>IFERROR(((LOOKUP(D16,'Výpočet výšky dotácie'!A$53:B$59,'Výpočet výšky dotácie'!B$53:B$59)*E16)),0)</f>
        <v>0</v>
      </c>
      <c r="G16" s="1"/>
      <c r="H16" s="10"/>
    </row>
    <row r="17" spans="1:8" ht="13.9" customHeight="1" x14ac:dyDescent="0.25">
      <c r="A17" s="34" t="s">
        <v>10</v>
      </c>
      <c r="B17" s="26"/>
      <c r="C17" s="26"/>
      <c r="D17" s="26"/>
      <c r="E17" s="25"/>
      <c r="F17" s="32">
        <f>IFERROR(((LOOKUP(D17,'Výpočet výšky dotácie'!A$53:B$59,'Výpočet výšky dotácie'!B$53:B$59)*E17)),0)</f>
        <v>0</v>
      </c>
      <c r="G17" s="1"/>
      <c r="H17" s="10"/>
    </row>
    <row r="18" spans="1:8" ht="13.9" customHeight="1" x14ac:dyDescent="0.25">
      <c r="A18" s="34" t="s">
        <v>11</v>
      </c>
      <c r="B18" s="26"/>
      <c r="C18" s="26"/>
      <c r="D18" s="26"/>
      <c r="E18" s="25"/>
      <c r="F18" s="32">
        <f>IFERROR(((LOOKUP(D18,'Výpočet výšky dotácie'!A$53:B$59,'Výpočet výšky dotácie'!B$53:B$59)*E18)),0)</f>
        <v>0</v>
      </c>
      <c r="G18" s="1"/>
      <c r="H18" s="10"/>
    </row>
    <row r="19" spans="1:8" ht="13.9" customHeight="1" x14ac:dyDescent="0.25">
      <c r="A19" s="34" t="s">
        <v>12</v>
      </c>
      <c r="B19" s="26"/>
      <c r="C19" s="26"/>
      <c r="D19" s="26"/>
      <c r="E19" s="25"/>
      <c r="F19" s="32">
        <f>IFERROR(((LOOKUP(D19,'Výpočet výšky dotácie'!A$53:B$59,'Výpočet výšky dotácie'!B$53:B$59)*E19)),0)</f>
        <v>0</v>
      </c>
      <c r="G19" s="1"/>
      <c r="H19" s="10"/>
    </row>
    <row r="20" spans="1:8" ht="13.9" customHeight="1" x14ac:dyDescent="0.25">
      <c r="A20" s="34" t="s">
        <v>13</v>
      </c>
      <c r="B20" s="26"/>
      <c r="C20" s="26"/>
      <c r="D20" s="26"/>
      <c r="E20" s="25"/>
      <c r="F20" s="32">
        <f>IFERROR(((LOOKUP(D20,'Výpočet výšky dotácie'!A$53:B$59,'Výpočet výšky dotácie'!B$53:B$59)*E20)),0)</f>
        <v>0</v>
      </c>
      <c r="G20" s="1"/>
      <c r="H20" s="10"/>
    </row>
    <row r="21" spans="1:8" ht="13.9" customHeight="1" x14ac:dyDescent="0.25">
      <c r="A21" s="34" t="s">
        <v>14</v>
      </c>
      <c r="B21" s="26"/>
      <c r="C21" s="26"/>
      <c r="D21" s="26"/>
      <c r="E21" s="25"/>
      <c r="F21" s="32">
        <f>IFERROR(((LOOKUP(D21,'Výpočet výšky dotácie'!A$53:B$59,'Výpočet výšky dotácie'!B$53:B$59)*E21)),0)</f>
        <v>0</v>
      </c>
      <c r="G21" s="1"/>
      <c r="H21" s="10"/>
    </row>
    <row r="22" spans="1:8" ht="13.9" customHeight="1" x14ac:dyDescent="0.25">
      <c r="A22" s="34" t="s">
        <v>15</v>
      </c>
      <c r="B22" s="26"/>
      <c r="C22" s="26"/>
      <c r="D22" s="26"/>
      <c r="E22" s="25"/>
      <c r="F22" s="32">
        <f>IFERROR(((LOOKUP(D22,'Výpočet výšky dotácie'!A$53:B$59,'Výpočet výšky dotácie'!B$53:B$59)*E22)),0)</f>
        <v>0</v>
      </c>
      <c r="G22" s="1"/>
      <c r="H22" s="10"/>
    </row>
    <row r="23" spans="1:8" ht="13.9" customHeight="1" x14ac:dyDescent="0.25">
      <c r="A23" s="34" t="s">
        <v>16</v>
      </c>
      <c r="B23" s="26"/>
      <c r="C23" s="26"/>
      <c r="D23" s="26"/>
      <c r="E23" s="25"/>
      <c r="F23" s="32">
        <f>IFERROR(((LOOKUP(D23,'Výpočet výšky dotácie'!A$53:B$59,'Výpočet výšky dotácie'!B$53:B$59)*E23)),0)</f>
        <v>0</v>
      </c>
      <c r="G23" s="1"/>
      <c r="H23" s="10"/>
    </row>
    <row r="24" spans="1:8" ht="13.9" customHeight="1" x14ac:dyDescent="0.25">
      <c r="A24" s="34" t="s">
        <v>17</v>
      </c>
      <c r="B24" s="26"/>
      <c r="C24" s="26"/>
      <c r="D24" s="26"/>
      <c r="E24" s="25"/>
      <c r="F24" s="32">
        <f>IFERROR(((LOOKUP(D24,'Výpočet výšky dotácie'!A$53:B$59,'Výpočet výšky dotácie'!B$53:B$59)*E24)),0)</f>
        <v>0</v>
      </c>
      <c r="G24" s="1"/>
      <c r="H24" s="10"/>
    </row>
    <row r="25" spans="1:8" ht="13.9" customHeight="1" x14ac:dyDescent="0.25">
      <c r="A25" s="34" t="s">
        <v>18</v>
      </c>
      <c r="B25" s="26"/>
      <c r="C25" s="26"/>
      <c r="D25" s="26"/>
      <c r="E25" s="25"/>
      <c r="F25" s="32">
        <f>IFERROR(((LOOKUP(D25,'Výpočet výšky dotácie'!A$53:B$59,'Výpočet výšky dotácie'!B$53:B$59)*E25)),0)</f>
        <v>0</v>
      </c>
      <c r="G25" s="1"/>
      <c r="H25" s="10"/>
    </row>
    <row r="26" spans="1:8" ht="13.9" customHeight="1" x14ac:dyDescent="0.25">
      <c r="A26" s="34" t="s">
        <v>19</v>
      </c>
      <c r="B26" s="26"/>
      <c r="C26" s="26"/>
      <c r="D26" s="26"/>
      <c r="E26" s="25"/>
      <c r="F26" s="32">
        <f>IFERROR(((LOOKUP(D26,'Výpočet výšky dotácie'!A$53:B$59,'Výpočet výšky dotácie'!B$53:B$59)*E26)),0)</f>
        <v>0</v>
      </c>
      <c r="G26" s="1"/>
      <c r="H26" s="10"/>
    </row>
    <row r="27" spans="1:8" ht="13.9" customHeight="1" x14ac:dyDescent="0.25">
      <c r="A27" s="34" t="s">
        <v>47</v>
      </c>
      <c r="B27" s="26"/>
      <c r="C27" s="26"/>
      <c r="D27" s="26"/>
      <c r="E27" s="25"/>
      <c r="F27" s="32">
        <f>IFERROR(((LOOKUP(D27,'Výpočet výšky dotácie'!A$53:B$59,'Výpočet výšky dotácie'!B$53:B$59)*E27)),0)</f>
        <v>0</v>
      </c>
      <c r="G27" s="1"/>
      <c r="H27" s="10"/>
    </row>
    <row r="28" spans="1:8" ht="13.9" customHeight="1" x14ac:dyDescent="0.25">
      <c r="A28" s="34" t="s">
        <v>48</v>
      </c>
      <c r="B28" s="26"/>
      <c r="C28" s="26"/>
      <c r="D28" s="26"/>
      <c r="E28" s="25"/>
      <c r="F28" s="32">
        <f>IFERROR(((LOOKUP(D28,'Výpočet výšky dotácie'!A$53:B$59,'Výpočet výšky dotácie'!B$53:B$59)*E28)),0)</f>
        <v>0</v>
      </c>
      <c r="G28" s="1"/>
      <c r="H28" s="10"/>
    </row>
    <row r="29" spans="1:8" ht="13.9" customHeight="1" x14ac:dyDescent="0.25">
      <c r="A29" s="34" t="s">
        <v>49</v>
      </c>
      <c r="B29" s="26"/>
      <c r="C29" s="26"/>
      <c r="D29" s="26"/>
      <c r="E29" s="25"/>
      <c r="F29" s="32">
        <f>IFERROR(((LOOKUP(D29,'Výpočet výšky dotácie'!A$53:B$59,'Výpočet výšky dotácie'!B$53:B$59)*E29)),0)</f>
        <v>0</v>
      </c>
      <c r="G29" s="1"/>
      <c r="H29" s="10"/>
    </row>
    <row r="30" spans="1:8" ht="13.9" customHeight="1" x14ac:dyDescent="0.25">
      <c r="A30" s="34" t="s">
        <v>50</v>
      </c>
      <c r="B30" s="26"/>
      <c r="C30" s="26"/>
      <c r="D30" s="26"/>
      <c r="E30" s="25"/>
      <c r="F30" s="32">
        <f>IFERROR(((LOOKUP(D30,'Výpočet výšky dotácie'!A$53:B$59,'Výpočet výšky dotácie'!B$53:B$59)*E30)),0)</f>
        <v>0</v>
      </c>
      <c r="G30" s="1"/>
      <c r="H30" s="10"/>
    </row>
    <row r="31" spans="1:8" ht="13.9" customHeight="1" x14ac:dyDescent="0.25">
      <c r="A31" s="34" t="s">
        <v>51</v>
      </c>
      <c r="B31" s="26"/>
      <c r="C31" s="26"/>
      <c r="D31" s="26"/>
      <c r="E31" s="25"/>
      <c r="F31" s="32">
        <f>IFERROR(((LOOKUP(D31,'Výpočet výšky dotácie'!A$53:B$59,'Výpočet výšky dotácie'!B$53:B$59)*E31)),0)</f>
        <v>0</v>
      </c>
      <c r="G31" s="1"/>
      <c r="H31" s="10"/>
    </row>
    <row r="32" spans="1:8" ht="13.9" customHeight="1" x14ac:dyDescent="0.25">
      <c r="A32" s="34" t="s">
        <v>52</v>
      </c>
      <c r="B32" s="26"/>
      <c r="C32" s="26"/>
      <c r="D32" s="26"/>
      <c r="E32" s="25"/>
      <c r="F32" s="32">
        <f>IFERROR(((LOOKUP(D32,'Výpočet výšky dotácie'!A$53:B$59,'Výpočet výšky dotácie'!B$53:B$59)*E32)),0)</f>
        <v>0</v>
      </c>
      <c r="G32" s="1"/>
      <c r="H32" s="10"/>
    </row>
    <row r="33" spans="1:25" ht="13.9" customHeight="1" x14ac:dyDescent="0.25">
      <c r="A33" s="34" t="s">
        <v>53</v>
      </c>
      <c r="B33" s="26"/>
      <c r="C33" s="26"/>
      <c r="D33" s="26"/>
      <c r="E33" s="25"/>
      <c r="F33" s="32">
        <f>IFERROR(((LOOKUP(D33,'Výpočet výšky dotácie'!A$53:B$59,'Výpočet výšky dotácie'!B$53:B$59)*E33)),0)</f>
        <v>0</v>
      </c>
      <c r="G33" s="1"/>
      <c r="H33" s="10"/>
    </row>
    <row r="34" spans="1:25" ht="13.9" customHeight="1" x14ac:dyDescent="0.25">
      <c r="A34" s="34" t="s">
        <v>54</v>
      </c>
      <c r="B34" s="26"/>
      <c r="C34" s="26"/>
      <c r="D34" s="26"/>
      <c r="E34" s="25"/>
      <c r="F34" s="32">
        <f>IFERROR(((LOOKUP(D34,'Výpočet výšky dotácie'!A$53:B$59,'Výpočet výšky dotácie'!B$53:B$59)*E34)),0)</f>
        <v>0</v>
      </c>
      <c r="G34" s="1"/>
      <c r="H34" s="10"/>
    </row>
    <row r="35" spans="1:25" ht="13.9" customHeight="1" x14ac:dyDescent="0.25">
      <c r="A35" s="34" t="s">
        <v>55</v>
      </c>
      <c r="B35" s="26"/>
      <c r="C35" s="26"/>
      <c r="D35" s="26"/>
      <c r="E35" s="25"/>
      <c r="F35" s="32">
        <f>IFERROR(((LOOKUP(D35,'Výpočet výšky dotácie'!A$53:B$59,'Výpočet výšky dotácie'!B$53:B$59)*E35)),0)</f>
        <v>0</v>
      </c>
      <c r="G35" s="1"/>
      <c r="H35" s="10"/>
    </row>
    <row r="36" spans="1:25" ht="13.9" customHeight="1" x14ac:dyDescent="0.25">
      <c r="A36" s="34" t="s">
        <v>56</v>
      </c>
      <c r="B36" s="26"/>
      <c r="C36" s="26"/>
      <c r="D36" s="26"/>
      <c r="E36" s="25"/>
      <c r="F36" s="32">
        <f>IFERROR(((LOOKUP(D36,'Výpočet výšky dotácie'!A$53:B$59,'Výpočet výšky dotácie'!B$53:B$59)*E36)),0)</f>
        <v>0</v>
      </c>
      <c r="G36" s="1"/>
      <c r="H36" s="10"/>
    </row>
    <row r="37" spans="1:25" ht="13.9" customHeight="1" x14ac:dyDescent="0.25">
      <c r="A37" s="54" t="s">
        <v>44</v>
      </c>
      <c r="B37" s="55"/>
      <c r="C37" s="55"/>
      <c r="D37" s="55"/>
      <c r="E37" s="56"/>
      <c r="F37" s="32">
        <f>SUM(F7:F26)</f>
        <v>0</v>
      </c>
      <c r="G37" s="1"/>
      <c r="H37" s="10"/>
    </row>
    <row r="38" spans="1:25" ht="13.9" customHeight="1" x14ac:dyDescent="0.25">
      <c r="A38" s="57" t="s">
        <v>57</v>
      </c>
      <c r="B38" s="58"/>
      <c r="C38" s="58"/>
      <c r="D38" s="58"/>
      <c r="E38" s="58"/>
      <c r="F38" s="32">
        <f>G50*0.8</f>
        <v>0</v>
      </c>
      <c r="G38" s="1"/>
      <c r="H38" s="10"/>
    </row>
    <row r="39" spans="1:25" ht="13.9" customHeight="1" x14ac:dyDescent="0.25">
      <c r="A39" s="64" t="s">
        <v>65</v>
      </c>
      <c r="B39" s="65"/>
      <c r="C39" s="65"/>
      <c r="D39" s="65"/>
      <c r="E39" s="66"/>
      <c r="F39" s="33">
        <f>IF(F50&gt;=0.3,"ÁNO",0)</f>
        <v>0</v>
      </c>
      <c r="G39" s="1"/>
      <c r="H39" s="10"/>
    </row>
    <row r="40" spans="1:25" ht="27.6" customHeight="1" x14ac:dyDescent="0.25">
      <c r="A40" s="78" t="s">
        <v>41</v>
      </c>
      <c r="B40" s="79"/>
      <c r="C40" s="79"/>
      <c r="D40" s="79"/>
      <c r="E40" s="79"/>
      <c r="F40" s="80">
        <f>MIN(F37:F39)</f>
        <v>0</v>
      </c>
      <c r="G40" s="1"/>
      <c r="H40" s="10"/>
    </row>
    <row r="41" spans="1:25" ht="13.9" customHeight="1" x14ac:dyDescent="0.25">
      <c r="A41" s="1"/>
      <c r="B41" s="1"/>
      <c r="C41" s="1"/>
      <c r="D41" s="1"/>
      <c r="E41" s="1"/>
      <c r="F41" s="1"/>
      <c r="G41" s="1"/>
      <c r="H41" s="10"/>
      <c r="I41" s="10"/>
    </row>
    <row r="42" spans="1:25" ht="69" customHeight="1" x14ac:dyDescent="0.25">
      <c r="A42" s="59" t="s">
        <v>69</v>
      </c>
      <c r="B42" s="69"/>
      <c r="C42" s="69"/>
      <c r="D42" s="69"/>
      <c r="E42" s="69"/>
      <c r="F42" s="69"/>
      <c r="G42" s="70"/>
      <c r="H42" s="10"/>
      <c r="I42" s="10"/>
    </row>
    <row r="43" spans="1:25" s="9" customFormat="1" ht="13.9" customHeight="1" x14ac:dyDescent="0.25">
      <c r="A43" s="62"/>
      <c r="B43" s="67">
        <v>2019</v>
      </c>
      <c r="C43" s="68"/>
      <c r="D43" s="67">
        <v>2020</v>
      </c>
      <c r="E43" s="68"/>
      <c r="F43" s="62" t="s">
        <v>60</v>
      </c>
      <c r="G43" s="62" t="s">
        <v>46</v>
      </c>
      <c r="H43" s="21"/>
      <c r="I43" s="21"/>
      <c r="J43" s="12"/>
      <c r="K43" s="13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s="9" customFormat="1" ht="32.25" customHeight="1" x14ac:dyDescent="0.25">
      <c r="A44" s="63"/>
      <c r="B44" s="39" t="s">
        <v>42</v>
      </c>
      <c r="C44" s="39" t="s">
        <v>43</v>
      </c>
      <c r="D44" s="39" t="s">
        <v>42</v>
      </c>
      <c r="E44" s="39" t="s">
        <v>43</v>
      </c>
      <c r="F44" s="71"/>
      <c r="G44" s="63"/>
      <c r="H44" s="17"/>
      <c r="I44" s="17"/>
      <c r="J44" s="12"/>
      <c r="K44" s="13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ht="13.9" customHeight="1" x14ac:dyDescent="0.25">
      <c r="A45" s="35" t="s">
        <v>27</v>
      </c>
      <c r="B45" s="27"/>
      <c r="C45" s="24"/>
      <c r="D45" s="27"/>
      <c r="E45" s="28"/>
      <c r="F45" s="40">
        <f t="shared" ref="F45:F48" si="0">IFERROR(1-((D45/E45)/(B45/C45)),0)</f>
        <v>0</v>
      </c>
      <c r="G45" s="42">
        <f>B45-D45</f>
        <v>0</v>
      </c>
      <c r="H45" s="15"/>
      <c r="I45" s="20"/>
      <c r="J45" s="18"/>
      <c r="K45" s="10"/>
    </row>
    <row r="46" spans="1:25" ht="13.9" customHeight="1" x14ac:dyDescent="0.25">
      <c r="A46" s="35" t="s">
        <v>28</v>
      </c>
      <c r="B46" s="27"/>
      <c r="C46" s="24"/>
      <c r="D46" s="27"/>
      <c r="E46" s="28"/>
      <c r="F46" s="41">
        <f t="shared" si="0"/>
        <v>0</v>
      </c>
      <c r="G46" s="42">
        <f>B46-D46</f>
        <v>0</v>
      </c>
      <c r="H46" s="15"/>
      <c r="I46" s="20"/>
      <c r="J46" s="18"/>
      <c r="K46" s="10"/>
    </row>
    <row r="47" spans="1:25" ht="13.9" customHeight="1" x14ac:dyDescent="0.25">
      <c r="A47" s="35" t="s">
        <v>29</v>
      </c>
      <c r="B47" s="27"/>
      <c r="C47" s="24"/>
      <c r="D47" s="27"/>
      <c r="E47" s="28"/>
      <c r="F47" s="40">
        <f t="shared" si="0"/>
        <v>0</v>
      </c>
      <c r="G47" s="42">
        <f>B47-D47</f>
        <v>0</v>
      </c>
      <c r="H47" s="15"/>
      <c r="I47" s="20"/>
      <c r="J47" s="18"/>
      <c r="K47" s="10"/>
    </row>
    <row r="48" spans="1:25" ht="13.9" customHeight="1" x14ac:dyDescent="0.25">
      <c r="A48" s="35" t="s">
        <v>30</v>
      </c>
      <c r="B48" s="27"/>
      <c r="C48" s="24"/>
      <c r="D48" s="27"/>
      <c r="E48" s="28"/>
      <c r="F48" s="40">
        <f t="shared" si="0"/>
        <v>0</v>
      </c>
      <c r="G48" s="42">
        <f>B48-D48</f>
        <v>0</v>
      </c>
      <c r="H48" s="15"/>
      <c r="I48" s="20"/>
      <c r="J48" s="18"/>
      <c r="K48" s="10"/>
    </row>
    <row r="49" spans="1:11" ht="13.9" customHeight="1" x14ac:dyDescent="0.25">
      <c r="A49" s="35" t="s">
        <v>31</v>
      </c>
      <c r="B49" s="27"/>
      <c r="C49" s="24"/>
      <c r="D49" s="27"/>
      <c r="E49" s="28"/>
      <c r="F49" s="40">
        <f>IFERROR(1-((D49/E49)/(B49/C49)),0)</f>
        <v>0</v>
      </c>
      <c r="G49" s="42">
        <f>B49-D49</f>
        <v>0</v>
      </c>
      <c r="H49" s="15"/>
      <c r="I49" s="20"/>
      <c r="J49" s="18"/>
      <c r="K49" s="10"/>
    </row>
    <row r="50" spans="1:11" ht="13.9" customHeight="1" x14ac:dyDescent="0.25">
      <c r="A50" s="36" t="s">
        <v>45</v>
      </c>
      <c r="B50" s="37">
        <f>SUM(B45:B49)</f>
        <v>0</v>
      </c>
      <c r="C50" s="38">
        <f>IFERROR(AVERAGE(C45:C49),0)</f>
        <v>0</v>
      </c>
      <c r="D50" s="37">
        <f>SUM(D45:D49)</f>
        <v>0</v>
      </c>
      <c r="E50" s="38">
        <f>IFERROR(AVERAGE(E45:E49),0)</f>
        <v>0</v>
      </c>
      <c r="F50" s="43">
        <f>IFERROR(1-((D50/E50)/(B50/C50)),0)</f>
        <v>0</v>
      </c>
      <c r="G50" s="37">
        <f>SUM(G45:G49)</f>
        <v>0</v>
      </c>
      <c r="H50" s="15"/>
      <c r="I50" s="20"/>
      <c r="J50" s="18"/>
      <c r="K50" s="10"/>
    </row>
    <row r="51" spans="1:11" ht="13.9" customHeight="1" x14ac:dyDescent="0.25">
      <c r="A51" s="1"/>
      <c r="B51" s="1"/>
      <c r="C51" s="8"/>
      <c r="D51" s="1"/>
      <c r="E51" s="1"/>
      <c r="F51" s="19"/>
      <c r="G51" s="4"/>
      <c r="H51" s="16"/>
      <c r="I51" s="10"/>
    </row>
    <row r="52" spans="1:11" ht="30.75" customHeight="1" x14ac:dyDescent="0.3">
      <c r="A52" s="76" t="s">
        <v>61</v>
      </c>
      <c r="B52" s="77"/>
      <c r="C52" s="1"/>
      <c r="D52" s="22" t="s">
        <v>40</v>
      </c>
      <c r="E52" s="75">
        <f ca="1">TODAY()</f>
        <v>44271</v>
      </c>
      <c r="F52" s="75"/>
      <c r="G52" s="1"/>
      <c r="H52" s="10"/>
    </row>
    <row r="53" spans="1:11" ht="13.9" customHeight="1" x14ac:dyDescent="0.25">
      <c r="A53" s="45" t="s">
        <v>38</v>
      </c>
      <c r="B53" s="46" t="s">
        <v>59</v>
      </c>
      <c r="C53" s="46" t="s">
        <v>67</v>
      </c>
      <c r="D53" s="6"/>
      <c r="E53" s="1"/>
      <c r="G53" s="1"/>
      <c r="H53" s="10"/>
    </row>
    <row r="54" spans="1:11" ht="13.9" customHeight="1" x14ac:dyDescent="0.25">
      <c r="A54" s="47" t="s">
        <v>32</v>
      </c>
      <c r="B54" s="48">
        <v>1000</v>
      </c>
      <c r="C54" s="49" t="s">
        <v>68</v>
      </c>
      <c r="D54" s="6" t="s">
        <v>39</v>
      </c>
      <c r="E54" s="74"/>
      <c r="F54" s="74"/>
      <c r="H54" s="10"/>
      <c r="I54" s="10"/>
    </row>
    <row r="55" spans="1:11" ht="13.9" customHeight="1" x14ac:dyDescent="0.25">
      <c r="A55" s="47" t="s">
        <v>33</v>
      </c>
      <c r="B55" s="48">
        <v>1200</v>
      </c>
      <c r="C55" s="49" t="s">
        <v>70</v>
      </c>
      <c r="D55" s="6"/>
      <c r="E55" s="1"/>
      <c r="H55" s="10"/>
      <c r="I55" s="10"/>
    </row>
    <row r="56" spans="1:11" ht="13.9" customHeight="1" x14ac:dyDescent="0.25">
      <c r="A56" s="47" t="s">
        <v>34</v>
      </c>
      <c r="B56" s="48">
        <v>1400</v>
      </c>
      <c r="C56" s="49" t="s">
        <v>71</v>
      </c>
      <c r="D56" s="6"/>
      <c r="E56" s="1"/>
      <c r="H56" s="10"/>
      <c r="I56" s="10"/>
    </row>
    <row r="57" spans="1:11" ht="13.9" customHeight="1" x14ac:dyDescent="0.25">
      <c r="A57" s="47" t="s">
        <v>35</v>
      </c>
      <c r="B57" s="48">
        <v>1700</v>
      </c>
      <c r="C57" s="49" t="s">
        <v>72</v>
      </c>
      <c r="D57" s="6"/>
      <c r="E57" s="1"/>
      <c r="H57" s="10"/>
      <c r="I57" s="10"/>
    </row>
    <row r="58" spans="1:11" ht="13.9" customHeight="1" x14ac:dyDescent="0.25">
      <c r="A58" s="47" t="s">
        <v>36</v>
      </c>
      <c r="B58" s="48">
        <v>2000</v>
      </c>
      <c r="C58" s="49" t="s">
        <v>73</v>
      </c>
      <c r="D58" s="6"/>
      <c r="E58" s="1"/>
      <c r="H58" s="10"/>
      <c r="I58" s="10"/>
    </row>
    <row r="59" spans="1:11" ht="13.9" customHeight="1" x14ac:dyDescent="0.25">
      <c r="A59" s="47" t="s">
        <v>37</v>
      </c>
      <c r="B59" s="48">
        <v>2400</v>
      </c>
      <c r="C59" s="49" t="s">
        <v>74</v>
      </c>
      <c r="D59" s="6" t="s">
        <v>20</v>
      </c>
      <c r="E59" s="74"/>
      <c r="F59" s="74"/>
      <c r="H59" s="10"/>
      <c r="I59" s="10"/>
    </row>
    <row r="60" spans="1:11" ht="13.9" customHeight="1" x14ac:dyDescent="0.25">
      <c r="A60" s="1"/>
      <c r="B60" s="1"/>
      <c r="C60" s="1"/>
      <c r="D60" s="1"/>
      <c r="E60" s="1"/>
      <c r="H60" s="10"/>
      <c r="I60" s="10"/>
    </row>
    <row r="61" spans="1:11" ht="13.9" customHeight="1" x14ac:dyDescent="0.25">
      <c r="A61" s="1"/>
      <c r="B61" s="1"/>
      <c r="C61" s="1"/>
      <c r="D61" s="1"/>
      <c r="E61" s="1"/>
      <c r="H61" s="10"/>
      <c r="I61" s="10"/>
    </row>
    <row r="62" spans="1:11" ht="13.9" customHeight="1" x14ac:dyDescent="0.25">
      <c r="A62" s="72" t="s">
        <v>76</v>
      </c>
      <c r="B62" s="73"/>
      <c r="C62" s="73"/>
      <c r="D62" s="73"/>
      <c r="E62" s="73"/>
      <c r="F62" s="73"/>
      <c r="G62" s="73"/>
      <c r="H62" s="44"/>
      <c r="I62" s="10"/>
    </row>
    <row r="63" spans="1:11" ht="13.9" customHeight="1" x14ac:dyDescent="0.25">
      <c r="A63" s="1"/>
      <c r="B63" s="1"/>
      <c r="C63" s="1"/>
      <c r="D63" s="5"/>
      <c r="E63" s="1"/>
      <c r="H63" s="10"/>
      <c r="I63" s="10"/>
    </row>
    <row r="64" spans="1:11" ht="13.9" customHeight="1" x14ac:dyDescent="0.25">
      <c r="A64" s="7"/>
      <c r="B64" s="7"/>
      <c r="C64" s="7"/>
      <c r="F64" s="7"/>
      <c r="H64" s="10"/>
      <c r="I64" s="10"/>
    </row>
  </sheetData>
  <sheetProtection algorithmName="SHA-512" hashValue="GXeUPWFujNHaa533uEYwNw51zNDSF8MXdr1uWE+HQ77OPPfYKYr9wEWnph8UzOgc0Mrt6Z7cIWKpSv9eeEY+xw==" saltValue="deq7Ih4lD/T7ijtb+M8BnA==" spinCount="100000" sheet="1" objects="1" scenarios="1" selectLockedCells="1"/>
  <mergeCells count="21">
    <mergeCell ref="A62:G62"/>
    <mergeCell ref="E59:F59"/>
    <mergeCell ref="E54:F54"/>
    <mergeCell ref="E52:F52"/>
    <mergeCell ref="A52:B52"/>
    <mergeCell ref="B43:C43"/>
    <mergeCell ref="D43:E43"/>
    <mergeCell ref="A43:A44"/>
    <mergeCell ref="A42:G42"/>
    <mergeCell ref="F43:F44"/>
    <mergeCell ref="G43:G44"/>
    <mergeCell ref="A1:F1"/>
    <mergeCell ref="A2:F2"/>
    <mergeCell ref="A40:E40"/>
    <mergeCell ref="A37:E37"/>
    <mergeCell ref="A38:E38"/>
    <mergeCell ref="A4:F4"/>
    <mergeCell ref="A5:A6"/>
    <mergeCell ref="F5:F6"/>
    <mergeCell ref="E5:E6"/>
    <mergeCell ref="A39:E39"/>
  </mergeCells>
  <dataValidations count="3">
    <dataValidation type="list" allowBlank="1" showInputMessage="1" showErrorMessage="1" sqref="D8:D36">
      <formula1>EURO_I__1992___1994</formula1>
    </dataValidation>
    <dataValidation type="list" allowBlank="1" showInputMessage="1" showErrorMessage="1" promptTitle="Vyberte z ponuky" sqref="D7">
      <formula1>EURO_I__1992___1994</formula1>
    </dataValidation>
    <dataValidation type="list" allowBlank="1" showInputMessage="1" showErrorMessage="1" sqref="E7:E36">
      <formula1>$J$11:$J$15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73" orientation="portrait" r:id="rId1"/>
  <headerFooter>
    <oddFooter>&amp;C&amp;"Helvetica Neue,Regular"&amp;12&amp;K000000&amp;P</oddFooter>
  </headerFooter>
  <ignoredErrors>
    <ignoredError sqref="B50 F47:G47 A11 F40 E52 E50:G50 B39:E39 A37:F37 A14 F14 A13 F13 A12 F12 A7 F7 A8 F8 A9 F9 A10 F10 F11 A15:D26 F15:F26 F49:G49 F48:G48 F45:G45 F46:G46 F27:F36 B38:F38" unlockedFormula="1"/>
    <ignoredError sqref="C50:D50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Výpočet výšky dotácie</vt:lpstr>
      <vt:lpstr>EURO_I__1992___1994</vt:lpstr>
      <vt:lpstr>'Výpočet výšky dotácie'!Oblasť_tlače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Misha</dc:creator>
  <cp:lastModifiedBy>Vladimír Tanistrák</cp:lastModifiedBy>
  <cp:lastPrinted>2021-03-16T16:24:28Z</cp:lastPrinted>
  <dcterms:created xsi:type="dcterms:W3CDTF">2021-01-20T14:35:43Z</dcterms:created>
  <dcterms:modified xsi:type="dcterms:W3CDTF">2021-03-16T16:28:46Z</dcterms:modified>
</cp:coreProperties>
</file>