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<sst xmlns="http://schemas.openxmlformats.org/spreadsheetml/2006/main" count="248" uniqueCount="229">
  <si>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</si>
  <si>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</si>
  <si>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</si>
  <si>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</si>
  <si>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</si>
  <si>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</si>
  <si>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</si>
  <si>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</si>
  <si>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</si>
  <si>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</si>
  <si>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</si>
  <si>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</si>
  <si>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</si>
  <si>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</si>
  <si>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</si>
  <si>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</si>
  <si>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</si>
  <si>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</si>
  <si>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</si>
  <si>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</si>
  <si>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</si>
  <si>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</si>
  <si>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</si>
  <si>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</si>
  <si>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</si>
  <si>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</si>
  <si>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</si>
  <si>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</si>
  <si>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</si>
  <si>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</si>
  <si>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</si>
  <si>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</si>
  <si>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</si>
  <si>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</si>
  <si>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</si>
  <si>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</si>
  <si>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</si>
  <si>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</si>
  <si>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</si>
  <si>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</si>
  <si>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</si>
  <si>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</si>
  <si>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</si>
  <si>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</si>
  <si>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</si>
  <si>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</si>
  <si>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</si>
  <si>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</si>
  <si>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</si>
  <si>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</si>
  <si>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</si>
  <si>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</si>
  <si>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</si>
  <si>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</si>
  <si>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</si>
  <si>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</si>
  <si>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</si>
  <si>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</si>
  <si>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</si>
  <si>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</si>
  <si>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</si>
  <si>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</si>
  <si>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</si>
  <si>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</si>
  <si>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</si>
  <si>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</si>
  <si>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</si>
  <si>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</si>
  <si>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</si>
  <si>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</si>
  <si>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</si>
  <si>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</si>
  <si>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</si>
  <si>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</si>
  <si>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</si>
  <si>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</si>
  <si>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</si>
  <si>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</si>
  <si>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</si>
  <si>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</si>
  <si>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</si>
  <si>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</si>
  <si>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</si>
  <si>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</si>
  <si>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</si>
  <si>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</si>
  <si>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</si>
  <si>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</si>
  <si>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</si>
  <si>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</si>
  <si>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</si>
  <si>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</si>
  <si>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</si>
  <si>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</si>
  <si>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</si>
  <si>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</si>
  <si>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</si>
  <si>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</si>
  <si>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</si>
  <si>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</si>
  <si>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</si>
  <si>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</si>
  <si>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</si>
  <si>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</si>
  <si>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</si>
  <si>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</si>
  <si>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</si>
  <si>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</si>
  <si>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</si>
  <si>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</si>
  <si>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</si>
  <si>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</si>
  <si>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</si>
  <si>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</si>
  <si>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</si>
  <si>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</si>
  <si>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</si>
  <si>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</si>
  <si>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</si>
  <si>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</si>
  <si>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</si>
  <si>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</si>
  <si>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</si>
  <si>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</si>
  <si>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</si>
  <si>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</si>
  <si>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</si>
  <si>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</si>
  <si>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</si>
  <si>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</si>
  <si>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</si>
  <si>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</si>
  <si>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</si>
  <si>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</si>
  <si>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</si>
  <si>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</si>
  <si>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</si>
  <si>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</si>
  <si>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</si>
  <si>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</si>
  <si>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</si>
  <si>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</si>
  <si>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</si>
  <si>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</si>
  <si>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</si>
  <si>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</si>
  <si>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</si>
  <si>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</si>
  <si>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</si>
  <si>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</si>
  <si>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</si>
  <si>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</si>
  <si>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</si>
  <si>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</si>
  <si>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</si>
  <si>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</si>
  <si>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</si>
  <si>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</si>
  <si>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</si>
  <si>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</si>
  <si>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</si>
  <si>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</si>
  <si>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</si>
  <si>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</si>
  <si>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</si>
  <si>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</si>
  <si>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</si>
  <si>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</si>
  <si>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</si>
  <si>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</si>
  <si>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</si>
  <si>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</si>
  <si>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</si>
  <si>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</si>
  <si>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</si>
  <si>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</si>
  <si>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</si>
  <si>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</si>
  <si>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</si>
  <si>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</si>
  <si>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</si>
  <si>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</si>
  <si>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</si>
  <si>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</si>
  <si>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</si>
  <si>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</si>
  <si>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</si>
  <si>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</si>
  <si>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</si>
  <si>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</si>
  <si>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</si>
  <si>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</si>
  <si>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</si>
  <si>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</si>
  <si>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</si>
  <si>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</si>
  <si>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</si>
  <si>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</si>
  <si>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</si>
  <si>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</si>
  <si>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</si>
  <si>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</si>
  <si>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</si>
  <si>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</si>
  <si>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</si>
  <si>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</si>
  <si>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</si>
  <si>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</si>
  <si>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</si>
  <si>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</si>
  <si>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</si>
  <si>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</si>
  <si>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</si>
  <si>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</si>
  <si>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>Imp-08</t>
  </si>
  <si>
    <t>Im_08-%</t>
  </si>
  <si>
    <t>Exp-08</t>
  </si>
  <si>
    <t>Ex_08-%</t>
  </si>
  <si>
    <t>Bil-08</t>
  </si>
  <si>
    <t>Údaje v mil. EUR</t>
  </si>
  <si>
    <t xml:space="preserve">  Index 2010/09</t>
  </si>
  <si>
    <t>2010</t>
  </si>
  <si>
    <t>Poznámka:  V tabuľke sú uvedené predbežné údaje za rok 2008 a definitívne za rok 2009.</t>
  </si>
  <si>
    <t>Komoditná štruktúra - usporiadaná podľa vývozu 2010</t>
  </si>
  <si>
    <t xml:space="preserve">  Index 2011/10</t>
  </si>
  <si>
    <t>Poznámka:  V tabuľke sú uvedené predbežné údaje za rok 2010 a 2011.</t>
  </si>
  <si>
    <t>Zahraničný obchod SR   -   január až február 2011  (a rovnaké obdobie roku 2010)</t>
  </si>
  <si>
    <t>jan. - feb. 2010</t>
  </si>
  <si>
    <t>jan. - feb. 2011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</si>
</sst>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97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73" fontId="19" fillId="4" borderId="3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/>
    </xf>
    <xf numFmtId="169" fontId="11" fillId="4" borderId="30" xfId="0" applyNumberFormat="1" applyFont="1" applyFill="1" applyBorder="1" applyAlignment="1">
      <alignment/>
    </xf>
    <xf numFmtId="49" fontId="8" fillId="0" borderId="21" xfId="0" applyNumberFormat="1" applyFont="1" applyBorder="1" applyAlignment="1">
      <alignment/>
    </xf>
    <xf numFmtId="169" fontId="11" fillId="4" borderId="28" xfId="0" applyNumberFormat="1" applyFont="1" applyFill="1" applyBorder="1" applyAlignment="1">
      <alignment horizontal="right"/>
    </xf>
    <xf numFmtId="167" fontId="23" fillId="17" borderId="11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left" wrapText="1"/>
    </xf>
    <xf numFmtId="0" fontId="1" fillId="24" borderId="3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" fillId="24" borderId="33" xfId="0" applyNumberFormat="1" applyFont="1" applyFill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B12" sqref="B12"/>
    </sheetView>
  </sheetViews>
  <sheetFormatPr defaultColWidth="9.125" defaultRowHeight="12.75"/>
  <cols>
    <col min="1" max="1" width="3.125" style="74" customWidth="1"/>
    <col min="2" max="2" width="42.25390625" style="8" customWidth="1"/>
    <col min="3" max="6" width="9.625" style="8" customWidth="1"/>
    <col min="7" max="7" width="6.75390625" style="71" customWidth="1"/>
    <col min="8" max="8" width="7.00390625" style="71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226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1" t="s">
        <v>219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6" customFormat="1" ht="12.75" customHeight="1">
      <c r="A8" s="24" t="s">
        <v>3</v>
      </c>
      <c r="B8" s="82" t="s">
        <v>4</v>
      </c>
      <c r="C8" s="191" t="s">
        <v>227</v>
      </c>
      <c r="D8" s="192"/>
      <c r="E8" s="191" t="s">
        <v>228</v>
      </c>
      <c r="F8" s="192"/>
      <c r="G8" s="92" t="s">
        <v>224</v>
      </c>
      <c r="H8" s="25"/>
    </row>
    <row r="9" spans="1:8" s="26" customFormat="1" ht="12">
      <c r="A9" s="27" t="s">
        <v>5</v>
      </c>
      <c r="B9" s="28"/>
      <c r="C9" s="93" t="s">
        <v>6</v>
      </c>
      <c r="D9" s="94" t="s">
        <v>7</v>
      </c>
      <c r="E9" s="93" t="s">
        <v>6</v>
      </c>
      <c r="F9" s="94" t="s">
        <v>7</v>
      </c>
      <c r="G9" s="93" t="s">
        <v>6</v>
      </c>
      <c r="H9" s="94" t="s">
        <v>7</v>
      </c>
    </row>
    <row r="10" spans="1:8" s="26" customFormat="1" ht="5.25" customHeight="1">
      <c r="A10" s="29"/>
      <c r="B10" s="29"/>
      <c r="C10" s="30"/>
      <c r="D10" s="31"/>
      <c r="E10" s="30"/>
      <c r="F10" s="31"/>
      <c r="G10" s="30"/>
      <c r="H10" s="30"/>
    </row>
    <row r="11" spans="1:14" s="37" customFormat="1" ht="12.75" customHeight="1">
      <c r="A11" s="32"/>
      <c r="B11" s="33" t="s">
        <v>8</v>
      </c>
      <c r="C11" s="139">
        <v>6423.183871</v>
      </c>
      <c r="D11" s="181">
        <v>6532.072962999998</v>
      </c>
      <c r="E11" s="139">
        <v>8142.253848</v>
      </c>
      <c r="F11" s="140">
        <v>8361.371931000001</v>
      </c>
      <c r="G11" s="34">
        <v>126.76351808581133</v>
      </c>
      <c r="H11" s="34">
        <v>128.00487652789258</v>
      </c>
      <c r="I11" s="35"/>
      <c r="J11" s="35"/>
      <c r="K11" s="36"/>
      <c r="L11" s="36"/>
      <c r="M11" s="36"/>
      <c r="N11" s="36"/>
    </row>
    <row r="12" spans="1:14" s="26" customFormat="1" ht="12.75" customHeight="1">
      <c r="A12" s="38"/>
      <c r="B12" s="39" t="s">
        <v>9</v>
      </c>
      <c r="C12" s="130"/>
      <c r="D12" s="131"/>
      <c r="E12" s="130"/>
      <c r="F12" s="131"/>
      <c r="G12" s="40"/>
      <c r="H12" s="41"/>
      <c r="I12" s="35"/>
      <c r="J12" s="35"/>
      <c r="K12" s="42"/>
      <c r="L12" s="43"/>
      <c r="M12" s="43"/>
      <c r="N12" s="43"/>
    </row>
    <row r="13" spans="1:14" s="26" customFormat="1" ht="12.75" customHeight="1">
      <c r="A13" s="44" t="s">
        <v>10</v>
      </c>
      <c r="B13" s="45" t="s">
        <v>11</v>
      </c>
      <c r="C13" s="141">
        <v>7.431689</v>
      </c>
      <c r="D13" s="142">
        <v>15.740119</v>
      </c>
      <c r="E13" s="141">
        <v>11.547132</v>
      </c>
      <c r="F13" s="142">
        <v>18.553991</v>
      </c>
      <c r="G13" s="46">
        <v>155.3769540140875</v>
      </c>
      <c r="H13" s="47">
        <v>117.87706941732779</v>
      </c>
      <c r="I13" s="35"/>
      <c r="J13" s="35"/>
      <c r="K13" s="42"/>
      <c r="L13" s="43"/>
      <c r="M13" s="43"/>
      <c r="N13" s="43"/>
    </row>
    <row r="14" spans="1:14" s="26" customFormat="1" ht="12.75" customHeight="1">
      <c r="A14" s="48" t="s">
        <v>12</v>
      </c>
      <c r="B14" s="49" t="s">
        <v>13</v>
      </c>
      <c r="C14" s="143">
        <v>48.485395</v>
      </c>
      <c r="D14" s="144">
        <v>13.301536</v>
      </c>
      <c r="E14" s="143">
        <v>50.348981</v>
      </c>
      <c r="F14" s="144">
        <v>18.952468</v>
      </c>
      <c r="G14" s="50">
        <v>103.84360280038969</v>
      </c>
      <c r="H14" s="51">
        <v>142.48330418381755</v>
      </c>
      <c r="I14" s="35"/>
      <c r="J14" s="35"/>
      <c r="K14" s="42"/>
      <c r="L14" s="43"/>
      <c r="M14" s="43"/>
      <c r="N14" s="43"/>
    </row>
    <row r="15" spans="1:14" s="26" customFormat="1" ht="12.75" customHeight="1">
      <c r="A15" s="48" t="s">
        <v>14</v>
      </c>
      <c r="B15" s="49" t="s">
        <v>15</v>
      </c>
      <c r="C15" s="143">
        <v>4.987291</v>
      </c>
      <c r="D15" s="144">
        <v>0.422609</v>
      </c>
      <c r="E15" s="143">
        <v>5.096899</v>
      </c>
      <c r="F15" s="144">
        <v>0.666839</v>
      </c>
      <c r="G15" s="50">
        <v>102.1977462313709</v>
      </c>
      <c r="H15" s="51">
        <v>157.79100776367753</v>
      </c>
      <c r="I15" s="35"/>
      <c r="J15" s="35"/>
      <c r="K15" s="42"/>
      <c r="L15" s="43"/>
      <c r="M15" s="43"/>
      <c r="N15" s="43"/>
    </row>
    <row r="16" spans="1:14" s="26" customFormat="1" ht="12.75" customHeight="1">
      <c r="A16" s="48" t="s">
        <v>16</v>
      </c>
      <c r="B16" s="49" t="s">
        <v>17</v>
      </c>
      <c r="C16" s="143">
        <v>41.066076</v>
      </c>
      <c r="D16" s="144">
        <v>31.591672</v>
      </c>
      <c r="E16" s="143">
        <v>45.393535</v>
      </c>
      <c r="F16" s="144">
        <v>38.304512</v>
      </c>
      <c r="G16" s="50">
        <v>110.53779523517171</v>
      </c>
      <c r="H16" s="51">
        <v>121.24876454782134</v>
      </c>
      <c r="I16" s="35"/>
      <c r="J16" s="35"/>
      <c r="K16" s="42"/>
      <c r="L16" s="43"/>
      <c r="M16" s="43"/>
      <c r="N16" s="43"/>
    </row>
    <row r="17" spans="1:14" s="26" customFormat="1" ht="12.75" customHeight="1">
      <c r="A17" s="48" t="s">
        <v>18</v>
      </c>
      <c r="B17" s="49" t="s">
        <v>19</v>
      </c>
      <c r="C17" s="143">
        <v>2.258326</v>
      </c>
      <c r="D17" s="144">
        <v>1.443661</v>
      </c>
      <c r="E17" s="143">
        <v>2.393217</v>
      </c>
      <c r="F17" s="144">
        <v>1.449919</v>
      </c>
      <c r="G17" s="50">
        <v>105.9730526062225</v>
      </c>
      <c r="H17" s="51">
        <v>100.43348126741665</v>
      </c>
      <c r="I17" s="35"/>
      <c r="J17" s="35"/>
      <c r="K17" s="42"/>
      <c r="L17" s="43"/>
      <c r="M17" s="43"/>
      <c r="N17" s="43"/>
    </row>
    <row r="18" spans="1:14" s="26" customFormat="1" ht="12.75" customHeight="1">
      <c r="A18" s="48" t="s">
        <v>20</v>
      </c>
      <c r="B18" s="49" t="s">
        <v>21</v>
      </c>
      <c r="C18" s="143">
        <v>5.70313</v>
      </c>
      <c r="D18" s="144">
        <v>1.106086</v>
      </c>
      <c r="E18" s="143">
        <v>6.53055</v>
      </c>
      <c r="F18" s="144">
        <v>1.06815</v>
      </c>
      <c r="G18" s="50">
        <v>114.50817358187521</v>
      </c>
      <c r="H18" s="51">
        <v>96.57024860634706</v>
      </c>
      <c r="I18" s="35"/>
      <c r="J18" s="35"/>
      <c r="K18" s="42"/>
      <c r="L18" s="43"/>
      <c r="M18" s="43"/>
      <c r="N18" s="43"/>
    </row>
    <row r="19" spans="1:14" s="26" customFormat="1" ht="12.75" customHeight="1">
      <c r="A19" s="48" t="s">
        <v>22</v>
      </c>
      <c r="B19" s="49" t="s">
        <v>23</v>
      </c>
      <c r="C19" s="143">
        <v>28.076983</v>
      </c>
      <c r="D19" s="144">
        <v>7.232384</v>
      </c>
      <c r="E19" s="143">
        <v>35.079052</v>
      </c>
      <c r="F19" s="144">
        <v>4.255074</v>
      </c>
      <c r="G19" s="50">
        <v>124.93882266481408</v>
      </c>
      <c r="H19" s="51">
        <v>58.83362940905792</v>
      </c>
      <c r="I19" s="35"/>
      <c r="J19" s="35"/>
      <c r="K19" s="42"/>
      <c r="L19" s="43"/>
      <c r="M19" s="43"/>
      <c r="N19" s="43"/>
    </row>
    <row r="20" spans="1:14" s="26" customFormat="1" ht="12.75" customHeight="1">
      <c r="A20" s="48" t="s">
        <v>24</v>
      </c>
      <c r="B20" s="49" t="s">
        <v>25</v>
      </c>
      <c r="C20" s="143">
        <v>32.139104</v>
      </c>
      <c r="D20" s="144">
        <v>6.655522</v>
      </c>
      <c r="E20" s="143">
        <v>33.186139</v>
      </c>
      <c r="F20" s="144">
        <v>8.913757</v>
      </c>
      <c r="G20" s="50">
        <v>103.25782262007053</v>
      </c>
      <c r="H20" s="51">
        <v>133.9302461925601</v>
      </c>
      <c r="I20" s="35"/>
      <c r="J20" s="35"/>
      <c r="K20" s="42"/>
      <c r="L20" s="43"/>
      <c r="M20" s="43"/>
      <c r="N20" s="43"/>
    </row>
    <row r="21" spans="1:14" s="26" customFormat="1" ht="12.75" customHeight="1">
      <c r="A21" s="48" t="s">
        <v>26</v>
      </c>
      <c r="B21" s="49" t="s">
        <v>27</v>
      </c>
      <c r="C21" s="143">
        <v>23.730007</v>
      </c>
      <c r="D21" s="144">
        <v>12.755758</v>
      </c>
      <c r="E21" s="143">
        <v>23.223614</v>
      </c>
      <c r="F21" s="145">
        <v>17.801466</v>
      </c>
      <c r="G21" s="50">
        <v>97.86602254268193</v>
      </c>
      <c r="H21" s="51">
        <v>139.5563164494027</v>
      </c>
      <c r="I21" s="35"/>
      <c r="J21" s="35"/>
      <c r="K21" s="42"/>
      <c r="L21" s="43"/>
      <c r="M21" s="43"/>
      <c r="N21" s="43"/>
    </row>
    <row r="22" spans="1:14" s="26" customFormat="1" ht="12.75" customHeight="1">
      <c r="A22" s="52" t="s">
        <v>28</v>
      </c>
      <c r="B22" s="53" t="s">
        <v>29</v>
      </c>
      <c r="C22" s="146">
        <v>12.50979</v>
      </c>
      <c r="D22" s="147">
        <v>35.785063</v>
      </c>
      <c r="E22" s="146">
        <v>25.159064</v>
      </c>
      <c r="F22" s="147">
        <v>49.035719</v>
      </c>
      <c r="G22" s="54">
        <v>201.11499873299232</v>
      </c>
      <c r="H22" s="55">
        <v>137.0284551406267</v>
      </c>
      <c r="I22" s="35"/>
      <c r="J22" s="35"/>
      <c r="K22" s="42"/>
      <c r="L22" s="43"/>
      <c r="M22" s="43"/>
      <c r="N22" s="43"/>
    </row>
    <row r="23" spans="1:14" s="26" customFormat="1" ht="12.75" customHeight="1">
      <c r="A23" s="44" t="s">
        <v>30</v>
      </c>
      <c r="B23" s="56" t="s">
        <v>31</v>
      </c>
      <c r="C23" s="141">
        <v>4.044167</v>
      </c>
      <c r="D23" s="142">
        <v>9.551487</v>
      </c>
      <c r="E23" s="141">
        <v>4.612477</v>
      </c>
      <c r="F23" s="142">
        <v>16.116328</v>
      </c>
      <c r="G23" s="57">
        <v>114.05258487100063</v>
      </c>
      <c r="H23" s="47">
        <v>168.73108867760592</v>
      </c>
      <c r="I23" s="35"/>
      <c r="J23" s="35"/>
      <c r="K23" s="42"/>
      <c r="L23" s="43"/>
      <c r="M23" s="43"/>
      <c r="N23" s="43"/>
    </row>
    <row r="24" spans="1:14" s="26" customFormat="1" ht="12.75" customHeight="1">
      <c r="A24" s="48" t="s">
        <v>32</v>
      </c>
      <c r="B24" s="49" t="s">
        <v>33</v>
      </c>
      <c r="C24" s="143">
        <v>9.763378</v>
      </c>
      <c r="D24" s="144">
        <v>24.660079</v>
      </c>
      <c r="E24" s="143">
        <v>12.41672</v>
      </c>
      <c r="F24" s="144">
        <v>48.887822</v>
      </c>
      <c r="G24" s="50">
        <v>127.17647519127088</v>
      </c>
      <c r="H24" s="51">
        <v>198.24681826850596</v>
      </c>
      <c r="I24" s="35"/>
      <c r="J24" s="35"/>
      <c r="K24" s="42"/>
      <c r="L24" s="43"/>
      <c r="M24" s="43"/>
      <c r="N24" s="43"/>
    </row>
    <row r="25" spans="1:14" s="26" customFormat="1" ht="12.75" customHeight="1">
      <c r="A25" s="48" t="s">
        <v>34</v>
      </c>
      <c r="B25" s="58" t="s">
        <v>35</v>
      </c>
      <c r="C25" s="143">
        <v>0.948624</v>
      </c>
      <c r="D25" s="144">
        <v>0.12536</v>
      </c>
      <c r="E25" s="143">
        <v>1.090078</v>
      </c>
      <c r="F25" s="144">
        <v>0.150135</v>
      </c>
      <c r="G25" s="50">
        <v>114.91149285702238</v>
      </c>
      <c r="H25" s="51">
        <v>119.76308232291002</v>
      </c>
      <c r="I25" s="35"/>
      <c r="J25" s="35"/>
      <c r="K25" s="42"/>
      <c r="L25" s="43"/>
      <c r="M25" s="43"/>
      <c r="N25" s="43"/>
    </row>
    <row r="26" spans="1:14" s="26" customFormat="1" ht="12.75" customHeight="1">
      <c r="A26" s="48" t="s">
        <v>36</v>
      </c>
      <c r="B26" s="58" t="s">
        <v>37</v>
      </c>
      <c r="C26" s="143">
        <v>0.101135</v>
      </c>
      <c r="D26" s="144">
        <v>0.080569</v>
      </c>
      <c r="E26" s="143">
        <v>0.13253</v>
      </c>
      <c r="F26" s="144">
        <v>0.113064</v>
      </c>
      <c r="G26" s="50">
        <v>131.0426657438078</v>
      </c>
      <c r="H26" s="51">
        <v>140.3318894363837</v>
      </c>
      <c r="I26" s="35"/>
      <c r="J26" s="35"/>
      <c r="K26" s="42"/>
      <c r="L26" s="43"/>
      <c r="M26" s="43"/>
      <c r="N26" s="43"/>
    </row>
    <row r="27" spans="1:14" s="26" customFormat="1" ht="12.75" customHeight="1">
      <c r="A27" s="48" t="s">
        <v>38</v>
      </c>
      <c r="B27" s="58" t="s">
        <v>39</v>
      </c>
      <c r="C27" s="143">
        <v>21.205959</v>
      </c>
      <c r="D27" s="144">
        <v>10.938896</v>
      </c>
      <c r="E27" s="143">
        <v>42.41085</v>
      </c>
      <c r="F27" s="144">
        <v>24.809432</v>
      </c>
      <c r="G27" s="50">
        <v>199.99496367978455</v>
      </c>
      <c r="H27" s="51">
        <v>226.80014509690926</v>
      </c>
      <c r="I27" s="35"/>
      <c r="J27" s="35"/>
      <c r="K27" s="42"/>
      <c r="L27" s="43"/>
      <c r="M27" s="43"/>
      <c r="N27" s="43"/>
    </row>
    <row r="28" spans="1:14" s="26" customFormat="1" ht="12.75" customHeight="1">
      <c r="A28" s="48" t="s">
        <v>40</v>
      </c>
      <c r="B28" s="58" t="s">
        <v>41</v>
      </c>
      <c r="C28" s="143">
        <v>17.867388</v>
      </c>
      <c r="D28" s="144">
        <v>4.983698</v>
      </c>
      <c r="E28" s="143">
        <v>19.673048</v>
      </c>
      <c r="F28" s="144">
        <v>6.117164</v>
      </c>
      <c r="G28" s="50">
        <v>110.1058979633733</v>
      </c>
      <c r="H28" s="51">
        <v>122.74347281877833</v>
      </c>
      <c r="I28" s="35"/>
      <c r="J28" s="35"/>
      <c r="K28" s="42"/>
      <c r="L28" s="43"/>
      <c r="M28" s="43"/>
      <c r="N28" s="43"/>
    </row>
    <row r="29" spans="1:14" s="26" customFormat="1" ht="12.75" customHeight="1">
      <c r="A29" s="48" t="s">
        <v>42</v>
      </c>
      <c r="B29" s="58" t="s">
        <v>43</v>
      </c>
      <c r="C29" s="143">
        <v>33.154624</v>
      </c>
      <c r="D29" s="144">
        <v>33.127983</v>
      </c>
      <c r="E29" s="143">
        <v>23.504895</v>
      </c>
      <c r="F29" s="144">
        <v>38.77978</v>
      </c>
      <c r="G29" s="50">
        <v>70.89477172173632</v>
      </c>
      <c r="H29" s="51">
        <v>117.06049233362623</v>
      </c>
      <c r="I29" s="35"/>
      <c r="J29" s="35"/>
      <c r="K29" s="42"/>
      <c r="L29" s="43"/>
      <c r="M29" s="43"/>
      <c r="N29" s="43"/>
    </row>
    <row r="30" spans="1:14" s="26" customFormat="1" ht="12.75" customHeight="1">
      <c r="A30" s="48" t="s">
        <v>44</v>
      </c>
      <c r="B30" s="58" t="s">
        <v>45</v>
      </c>
      <c r="C30" s="143">
        <v>20.750249</v>
      </c>
      <c r="D30" s="144">
        <v>20.259108</v>
      </c>
      <c r="E30" s="143">
        <v>24.17343</v>
      </c>
      <c r="F30" s="144">
        <v>29.497542</v>
      </c>
      <c r="G30" s="50">
        <v>116.4970598666069</v>
      </c>
      <c r="H30" s="51">
        <v>145.60138580632474</v>
      </c>
      <c r="I30" s="35"/>
      <c r="J30" s="35"/>
      <c r="K30" s="42"/>
      <c r="L30" s="43"/>
      <c r="M30" s="43"/>
      <c r="N30" s="43"/>
    </row>
    <row r="31" spans="1:14" s="26" customFormat="1" ht="12.75" customHeight="1">
      <c r="A31" s="48" t="s">
        <v>46</v>
      </c>
      <c r="B31" s="58" t="s">
        <v>47</v>
      </c>
      <c r="C31" s="143">
        <v>27.918648</v>
      </c>
      <c r="D31" s="144">
        <v>11.154134</v>
      </c>
      <c r="E31" s="143">
        <v>32.28265</v>
      </c>
      <c r="F31" s="144">
        <v>12.129494</v>
      </c>
      <c r="G31" s="50">
        <v>115.63113657939309</v>
      </c>
      <c r="H31" s="51">
        <v>108.74438123120986</v>
      </c>
      <c r="I31" s="35"/>
      <c r="J31" s="35"/>
      <c r="K31" s="42"/>
      <c r="L31" s="43"/>
      <c r="M31" s="43"/>
      <c r="N31" s="43"/>
    </row>
    <row r="32" spans="1:14" s="26" customFormat="1" ht="12.75" customHeight="1">
      <c r="A32" s="59" t="s">
        <v>48</v>
      </c>
      <c r="B32" s="60" t="s">
        <v>49</v>
      </c>
      <c r="C32" s="148">
        <v>15.373201</v>
      </c>
      <c r="D32" s="149">
        <v>4.466337</v>
      </c>
      <c r="E32" s="148">
        <v>16.5207</v>
      </c>
      <c r="F32" s="149">
        <v>5.162551</v>
      </c>
      <c r="G32" s="61">
        <v>107.46428151170339</v>
      </c>
      <c r="H32" s="62">
        <v>115.58803108677198</v>
      </c>
      <c r="I32" s="35"/>
      <c r="J32" s="35"/>
      <c r="K32" s="42"/>
      <c r="L32" s="43"/>
      <c r="M32" s="43"/>
      <c r="N32" s="43"/>
    </row>
    <row r="33" spans="1:14" s="26" customFormat="1" ht="12.75" customHeight="1">
      <c r="A33" s="63" t="s">
        <v>50</v>
      </c>
      <c r="B33" s="64" t="s">
        <v>51</v>
      </c>
      <c r="C33" s="150">
        <v>26.639404</v>
      </c>
      <c r="D33" s="145">
        <v>19.876563</v>
      </c>
      <c r="E33" s="150">
        <v>29.609741</v>
      </c>
      <c r="F33" s="145">
        <v>25.999582</v>
      </c>
      <c r="G33" s="65">
        <v>111.15016311926497</v>
      </c>
      <c r="H33" s="66">
        <v>130.80522019828075</v>
      </c>
      <c r="I33" s="35"/>
      <c r="J33" s="35"/>
      <c r="K33" s="42"/>
      <c r="L33" s="43"/>
      <c r="M33" s="43"/>
      <c r="N33" s="43"/>
    </row>
    <row r="34" spans="1:14" s="26" customFormat="1" ht="12.75" customHeight="1">
      <c r="A34" s="48" t="s">
        <v>52</v>
      </c>
      <c r="B34" s="58" t="s">
        <v>53</v>
      </c>
      <c r="C34" s="143">
        <v>44.597968</v>
      </c>
      <c r="D34" s="144">
        <v>18.81119</v>
      </c>
      <c r="E34" s="143">
        <v>47.370428</v>
      </c>
      <c r="F34" s="144">
        <v>27.7101</v>
      </c>
      <c r="G34" s="50">
        <v>106.21656125678192</v>
      </c>
      <c r="H34" s="51">
        <v>147.3064702445725</v>
      </c>
      <c r="I34" s="35"/>
      <c r="J34" s="35"/>
      <c r="K34" s="42"/>
      <c r="L34" s="43"/>
      <c r="M34" s="43"/>
      <c r="N34" s="43"/>
    </row>
    <row r="35" spans="1:14" s="26" customFormat="1" ht="12.75" customHeight="1">
      <c r="A35" s="48" t="s">
        <v>54</v>
      </c>
      <c r="B35" s="58" t="s">
        <v>55</v>
      </c>
      <c r="C35" s="143">
        <v>18.333919</v>
      </c>
      <c r="D35" s="144">
        <v>6.035686</v>
      </c>
      <c r="E35" s="143">
        <v>19.44996</v>
      </c>
      <c r="F35" s="144">
        <v>11.872547</v>
      </c>
      <c r="G35" s="50">
        <v>106.08730190201014</v>
      </c>
      <c r="H35" s="51">
        <v>196.7058425504574</v>
      </c>
      <c r="I35" s="35"/>
      <c r="J35" s="35"/>
      <c r="K35" s="42"/>
      <c r="L35" s="43"/>
      <c r="M35" s="43"/>
      <c r="N35" s="43"/>
    </row>
    <row r="36" spans="1:14" s="26" customFormat="1" ht="12.75" customHeight="1">
      <c r="A36" s="48" t="s">
        <v>56</v>
      </c>
      <c r="B36" s="58" t="s">
        <v>57</v>
      </c>
      <c r="C36" s="143">
        <v>15.419396</v>
      </c>
      <c r="D36" s="144">
        <v>0.123</v>
      </c>
      <c r="E36" s="143">
        <v>19.743693</v>
      </c>
      <c r="F36" s="144">
        <v>4.303635</v>
      </c>
      <c r="G36" s="50">
        <v>128.04452911125702</v>
      </c>
      <c r="H36" s="51">
        <v>3498.890243902439</v>
      </c>
      <c r="I36" s="35"/>
      <c r="J36" s="35"/>
      <c r="K36" s="42"/>
      <c r="L36" s="43"/>
      <c r="M36" s="43"/>
      <c r="N36" s="43"/>
    </row>
    <row r="37" spans="1:14" s="26" customFormat="1" ht="12.75" customHeight="1">
      <c r="A37" s="48" t="s">
        <v>58</v>
      </c>
      <c r="B37" s="58" t="s">
        <v>59</v>
      </c>
      <c r="C37" s="143">
        <v>18.250808</v>
      </c>
      <c r="D37" s="144">
        <v>24.919129</v>
      </c>
      <c r="E37" s="143">
        <v>19.525127</v>
      </c>
      <c r="F37" s="144">
        <v>29.762184</v>
      </c>
      <c r="G37" s="50">
        <v>106.98226073059342</v>
      </c>
      <c r="H37" s="51">
        <v>119.43508940460961</v>
      </c>
      <c r="I37" s="35"/>
      <c r="J37" s="35"/>
      <c r="K37" s="42"/>
      <c r="L37" s="43"/>
      <c r="M37" s="43"/>
      <c r="N37" s="43"/>
    </row>
    <row r="38" spans="1:14" s="26" customFormat="1" ht="12.75" customHeight="1">
      <c r="A38" s="48" t="s">
        <v>60</v>
      </c>
      <c r="B38" s="58" t="s">
        <v>61</v>
      </c>
      <c r="C38" s="143">
        <v>56.532267</v>
      </c>
      <c r="D38" s="144">
        <v>7.264007</v>
      </c>
      <c r="E38" s="143">
        <v>89.178009</v>
      </c>
      <c r="F38" s="144">
        <v>5.220134</v>
      </c>
      <c r="G38" s="50">
        <v>157.74709512356898</v>
      </c>
      <c r="H38" s="51">
        <v>71.863008942585</v>
      </c>
      <c r="I38" s="35"/>
      <c r="J38" s="35"/>
      <c r="K38" s="42"/>
      <c r="L38" s="43"/>
      <c r="M38" s="43"/>
      <c r="N38" s="43"/>
    </row>
    <row r="39" spans="1:14" s="26" customFormat="1" ht="12.75" customHeight="1">
      <c r="A39" s="48" t="s">
        <v>62</v>
      </c>
      <c r="B39" s="58" t="s">
        <v>63</v>
      </c>
      <c r="C39" s="143">
        <v>953.002562</v>
      </c>
      <c r="D39" s="144">
        <v>273.964336</v>
      </c>
      <c r="E39" s="143">
        <v>1172.695109</v>
      </c>
      <c r="F39" s="144">
        <v>515.78254</v>
      </c>
      <c r="G39" s="50">
        <v>123.05267118473917</v>
      </c>
      <c r="H39" s="51">
        <v>188.2663077722642</v>
      </c>
      <c r="I39" s="35"/>
      <c r="J39" s="35"/>
      <c r="K39" s="42"/>
      <c r="L39" s="43"/>
      <c r="M39" s="43"/>
      <c r="N39" s="43"/>
    </row>
    <row r="40" spans="1:14" s="26" customFormat="1" ht="12.75" customHeight="1">
      <c r="A40" s="48" t="s">
        <v>64</v>
      </c>
      <c r="B40" s="58" t="s">
        <v>65</v>
      </c>
      <c r="C40" s="143">
        <v>33.416131</v>
      </c>
      <c r="D40" s="144">
        <v>14.930135</v>
      </c>
      <c r="E40" s="143">
        <v>47.313451</v>
      </c>
      <c r="F40" s="144">
        <v>21.512048</v>
      </c>
      <c r="G40" s="50">
        <v>141.588656687993</v>
      </c>
      <c r="H40" s="51">
        <v>144.08475208027255</v>
      </c>
      <c r="I40" s="35"/>
      <c r="J40" s="35"/>
      <c r="K40" s="42"/>
      <c r="L40" s="43"/>
      <c r="M40" s="43"/>
      <c r="N40" s="43"/>
    </row>
    <row r="41" spans="1:14" s="26" customFormat="1" ht="12.75" customHeight="1">
      <c r="A41" s="48" t="s">
        <v>66</v>
      </c>
      <c r="B41" s="58" t="s">
        <v>67</v>
      </c>
      <c r="C41" s="143">
        <v>46.038975</v>
      </c>
      <c r="D41" s="144">
        <v>50.495429</v>
      </c>
      <c r="E41" s="143">
        <v>70.286598</v>
      </c>
      <c r="F41" s="144">
        <v>53.264017</v>
      </c>
      <c r="G41" s="50">
        <v>152.66759957188447</v>
      </c>
      <c r="H41" s="51">
        <v>105.48284875448826</v>
      </c>
      <c r="I41" s="35"/>
      <c r="J41" s="35"/>
      <c r="K41" s="42"/>
      <c r="L41" s="43"/>
      <c r="M41" s="43"/>
      <c r="N41" s="43"/>
    </row>
    <row r="42" spans="1:14" s="26" customFormat="1" ht="12.75" customHeight="1">
      <c r="A42" s="52" t="s">
        <v>68</v>
      </c>
      <c r="B42" s="67" t="s">
        <v>69</v>
      </c>
      <c r="C42" s="146">
        <v>204.011378</v>
      </c>
      <c r="D42" s="147">
        <v>42.5138</v>
      </c>
      <c r="E42" s="146">
        <v>245.346728</v>
      </c>
      <c r="F42" s="147">
        <v>55.079527</v>
      </c>
      <c r="G42" s="54">
        <v>120.26129640671317</v>
      </c>
      <c r="H42" s="55">
        <v>129.55681919753115</v>
      </c>
      <c r="I42" s="35"/>
      <c r="J42" s="35"/>
      <c r="K42" s="42"/>
      <c r="L42" s="43"/>
      <c r="M42" s="43"/>
      <c r="N42" s="43"/>
    </row>
    <row r="43" spans="1:14" s="26" customFormat="1" ht="12.75" customHeight="1">
      <c r="A43" s="44" t="s">
        <v>70</v>
      </c>
      <c r="B43" s="68" t="s">
        <v>71</v>
      </c>
      <c r="C43" s="141">
        <v>12.917236</v>
      </c>
      <c r="D43" s="142">
        <v>28.95767</v>
      </c>
      <c r="E43" s="141">
        <v>30.259067</v>
      </c>
      <c r="F43" s="142">
        <v>41.879958</v>
      </c>
      <c r="G43" s="57">
        <v>234.2534192299343</v>
      </c>
      <c r="H43" s="47">
        <v>144.62475054104837</v>
      </c>
      <c r="I43" s="35"/>
      <c r="J43" s="35"/>
      <c r="K43" s="42"/>
      <c r="L43" s="43"/>
      <c r="M43" s="43"/>
      <c r="N43" s="43"/>
    </row>
    <row r="44" spans="1:14" s="26" customFormat="1" ht="12.75" customHeight="1">
      <c r="A44" s="48" t="s">
        <v>72</v>
      </c>
      <c r="B44" s="58" t="s">
        <v>73</v>
      </c>
      <c r="C44" s="143">
        <v>34.487005</v>
      </c>
      <c r="D44" s="144">
        <v>19.023613</v>
      </c>
      <c r="E44" s="143">
        <v>45.822269</v>
      </c>
      <c r="F44" s="144">
        <v>15.097116</v>
      </c>
      <c r="G44" s="50">
        <v>132.86821804328903</v>
      </c>
      <c r="H44" s="51">
        <v>79.35987764259082</v>
      </c>
      <c r="I44" s="35"/>
      <c r="J44" s="35"/>
      <c r="K44" s="42"/>
      <c r="L44" s="43"/>
      <c r="M44" s="43"/>
      <c r="N44" s="43"/>
    </row>
    <row r="45" spans="1:14" s="26" customFormat="1" ht="12.75" customHeight="1">
      <c r="A45" s="48" t="s">
        <v>74</v>
      </c>
      <c r="B45" s="58" t="s">
        <v>75</v>
      </c>
      <c r="C45" s="143">
        <v>26.862594</v>
      </c>
      <c r="D45" s="144">
        <v>19.407012</v>
      </c>
      <c r="E45" s="143">
        <v>40.740736</v>
      </c>
      <c r="F45" s="144">
        <v>28.874166</v>
      </c>
      <c r="G45" s="50">
        <v>151.66344694782637</v>
      </c>
      <c r="H45" s="51">
        <v>148.78213091227025</v>
      </c>
      <c r="I45" s="35"/>
      <c r="J45" s="35"/>
      <c r="K45" s="42"/>
      <c r="L45" s="43"/>
      <c r="M45" s="43"/>
      <c r="N45" s="43"/>
    </row>
    <row r="46" spans="1:14" s="26" customFormat="1" ht="12.75" customHeight="1">
      <c r="A46" s="48" t="s">
        <v>76</v>
      </c>
      <c r="B46" s="58" t="s">
        <v>77</v>
      </c>
      <c r="C46" s="143">
        <v>22.615669</v>
      </c>
      <c r="D46" s="144">
        <v>7.331286</v>
      </c>
      <c r="E46" s="143">
        <v>26.217802</v>
      </c>
      <c r="F46" s="144">
        <v>10.454165</v>
      </c>
      <c r="G46" s="50">
        <v>115.92759869274704</v>
      </c>
      <c r="H46" s="51">
        <v>142.5966058342288</v>
      </c>
      <c r="I46" s="35"/>
      <c r="J46" s="35"/>
      <c r="K46" s="42"/>
      <c r="L46" s="43"/>
      <c r="M46" s="43"/>
      <c r="N46" s="43"/>
    </row>
    <row r="47" spans="1:14" s="26" customFormat="1" ht="12.75" customHeight="1">
      <c r="A47" s="48" t="s">
        <v>78</v>
      </c>
      <c r="B47" s="58" t="s">
        <v>79</v>
      </c>
      <c r="C47" s="143">
        <v>7.424596</v>
      </c>
      <c r="D47" s="144">
        <v>4.490083</v>
      </c>
      <c r="E47" s="143">
        <v>8.611991</v>
      </c>
      <c r="F47" s="144">
        <v>5.477617</v>
      </c>
      <c r="G47" s="50">
        <v>115.99272202824234</v>
      </c>
      <c r="H47" s="51">
        <v>121.99366915934516</v>
      </c>
      <c r="I47" s="35"/>
      <c r="J47" s="35"/>
      <c r="K47" s="42"/>
      <c r="L47" s="43"/>
      <c r="M47" s="43"/>
      <c r="N47" s="43"/>
    </row>
    <row r="48" spans="1:14" s="26" customFormat="1" ht="12.75" customHeight="1">
      <c r="A48" s="48" t="s">
        <v>80</v>
      </c>
      <c r="B48" s="58" t="s">
        <v>81</v>
      </c>
      <c r="C48" s="143">
        <v>0.530129</v>
      </c>
      <c r="D48" s="144">
        <v>0.068438</v>
      </c>
      <c r="E48" s="143">
        <v>0.744572</v>
      </c>
      <c r="F48" s="144">
        <v>0.059235</v>
      </c>
      <c r="G48" s="50">
        <v>140.45109775167933</v>
      </c>
      <c r="H48" s="51">
        <v>86.5527923083667</v>
      </c>
      <c r="I48" s="35"/>
      <c r="J48" s="35"/>
      <c r="K48" s="42"/>
      <c r="L48" s="43"/>
      <c r="M48" s="43"/>
      <c r="N48" s="43"/>
    </row>
    <row r="49" spans="1:14" s="26" customFormat="1" ht="12.75" customHeight="1">
      <c r="A49" s="48" t="s">
        <v>82</v>
      </c>
      <c r="B49" s="58" t="s">
        <v>83</v>
      </c>
      <c r="C49" s="143">
        <v>3.728058</v>
      </c>
      <c r="D49" s="144">
        <v>0.794909</v>
      </c>
      <c r="E49" s="143">
        <v>2.996774</v>
      </c>
      <c r="F49" s="144">
        <v>0.81861</v>
      </c>
      <c r="G49" s="50">
        <v>80.38431805513756</v>
      </c>
      <c r="H49" s="51">
        <v>102.98159915160099</v>
      </c>
      <c r="I49" s="35"/>
      <c r="J49" s="35"/>
      <c r="K49" s="42"/>
      <c r="L49" s="43"/>
      <c r="M49" s="43"/>
      <c r="N49" s="43"/>
    </row>
    <row r="50" spans="1:14" s="26" customFormat="1" ht="12.75" customHeight="1">
      <c r="A50" s="48" t="s">
        <v>84</v>
      </c>
      <c r="B50" s="58" t="s">
        <v>85</v>
      </c>
      <c r="C50" s="143">
        <v>46.09293</v>
      </c>
      <c r="D50" s="144">
        <v>19.899819</v>
      </c>
      <c r="E50" s="143">
        <v>58.046718</v>
      </c>
      <c r="F50" s="144">
        <v>25.983784</v>
      </c>
      <c r="G50" s="50">
        <v>125.93410312601085</v>
      </c>
      <c r="H50" s="51">
        <v>130.57296651793666</v>
      </c>
      <c r="I50" s="35"/>
      <c r="J50" s="35"/>
      <c r="K50" s="42"/>
      <c r="L50" s="43"/>
      <c r="M50" s="43"/>
      <c r="N50" s="43"/>
    </row>
    <row r="51" spans="1:14" s="26" customFormat="1" ht="12.75" customHeight="1">
      <c r="A51" s="48" t="s">
        <v>86</v>
      </c>
      <c r="B51" s="58" t="s">
        <v>87</v>
      </c>
      <c r="C51" s="143">
        <v>258.1699</v>
      </c>
      <c r="D51" s="144">
        <v>207.508382</v>
      </c>
      <c r="E51" s="143">
        <v>295.983481</v>
      </c>
      <c r="F51" s="144">
        <v>277.563117</v>
      </c>
      <c r="G51" s="50">
        <v>114.64678144121372</v>
      </c>
      <c r="H51" s="51">
        <v>133.75995433283268</v>
      </c>
      <c r="I51" s="35"/>
      <c r="J51" s="35"/>
      <c r="K51" s="42"/>
      <c r="L51" s="43"/>
      <c r="M51" s="43"/>
      <c r="N51" s="43"/>
    </row>
    <row r="52" spans="1:14" s="26" customFormat="1" ht="12.75" customHeight="1">
      <c r="A52" s="59" t="s">
        <v>88</v>
      </c>
      <c r="B52" s="60" t="s">
        <v>89</v>
      </c>
      <c r="C52" s="148">
        <v>104.521486</v>
      </c>
      <c r="D52" s="149">
        <v>143.361146</v>
      </c>
      <c r="E52" s="148">
        <v>169.321782</v>
      </c>
      <c r="F52" s="149">
        <v>195.16038</v>
      </c>
      <c r="G52" s="61">
        <v>161.99710555205846</v>
      </c>
      <c r="H52" s="62">
        <v>136.13198934668117</v>
      </c>
      <c r="I52" s="35"/>
      <c r="J52" s="35"/>
      <c r="K52" s="42"/>
      <c r="L52" s="43"/>
      <c r="M52" s="43"/>
      <c r="N52" s="43"/>
    </row>
    <row r="53" spans="1:14" s="26" customFormat="1" ht="12.75" customHeight="1">
      <c r="A53" s="63" t="s">
        <v>90</v>
      </c>
      <c r="B53" s="64" t="s">
        <v>91</v>
      </c>
      <c r="C53" s="150">
        <v>19.073334</v>
      </c>
      <c r="D53" s="145">
        <v>11.743752</v>
      </c>
      <c r="E53" s="150">
        <v>23.305591</v>
      </c>
      <c r="F53" s="145">
        <v>9.666543</v>
      </c>
      <c r="G53" s="65">
        <v>122.18939279310057</v>
      </c>
      <c r="H53" s="66">
        <v>82.3122201490631</v>
      </c>
      <c r="I53" s="35"/>
      <c r="J53" s="35"/>
      <c r="K53" s="42"/>
      <c r="L53" s="43"/>
      <c r="M53" s="43"/>
      <c r="N53" s="43"/>
    </row>
    <row r="54" spans="1:14" s="26" customFormat="1" ht="12.75" customHeight="1">
      <c r="A54" s="48" t="s">
        <v>92</v>
      </c>
      <c r="B54" s="58" t="s">
        <v>93</v>
      </c>
      <c r="C54" s="143">
        <v>8.404925</v>
      </c>
      <c r="D54" s="144">
        <v>9.454248</v>
      </c>
      <c r="E54" s="143">
        <v>14.527116</v>
      </c>
      <c r="F54" s="144">
        <v>18.677006</v>
      </c>
      <c r="G54" s="50">
        <v>172.8405191004084</v>
      </c>
      <c r="H54" s="51">
        <v>197.55147104243508</v>
      </c>
      <c r="I54" s="35"/>
      <c r="J54" s="35"/>
      <c r="K54" s="42"/>
      <c r="L54" s="43"/>
      <c r="M54" s="43"/>
      <c r="N54" s="43"/>
    </row>
    <row r="55" spans="1:14" s="26" customFormat="1" ht="12.75" customHeight="1">
      <c r="A55" s="48" t="s">
        <v>94</v>
      </c>
      <c r="B55" s="58" t="s">
        <v>95</v>
      </c>
      <c r="C55" s="143">
        <v>0.096092</v>
      </c>
      <c r="D55" s="144">
        <v>0.00193</v>
      </c>
      <c r="E55" s="143">
        <v>0.228038</v>
      </c>
      <c r="F55" s="144">
        <v>0.014096</v>
      </c>
      <c r="G55" s="50">
        <v>237.3121591807851</v>
      </c>
      <c r="H55" s="51">
        <v>730.3626943005181</v>
      </c>
      <c r="I55" s="35"/>
      <c r="J55" s="35"/>
      <c r="K55" s="42"/>
      <c r="L55" s="43"/>
      <c r="M55" s="43"/>
      <c r="N55" s="43"/>
    </row>
    <row r="56" spans="1:14" s="26" customFormat="1" ht="12.75" customHeight="1">
      <c r="A56" s="48" t="s">
        <v>96</v>
      </c>
      <c r="B56" s="58" t="s">
        <v>97</v>
      </c>
      <c r="C56" s="143">
        <v>54.049814</v>
      </c>
      <c r="D56" s="144">
        <v>94.117317</v>
      </c>
      <c r="E56" s="143">
        <v>49.130447</v>
      </c>
      <c r="F56" s="144">
        <v>94.027268</v>
      </c>
      <c r="G56" s="50">
        <v>90.89845711587462</v>
      </c>
      <c r="H56" s="51">
        <v>99.90432260197133</v>
      </c>
      <c r="I56" s="35"/>
      <c r="J56" s="35"/>
      <c r="K56" s="42"/>
      <c r="L56" s="43"/>
      <c r="M56" s="43"/>
      <c r="N56" s="43"/>
    </row>
    <row r="57" spans="1:14" s="26" customFormat="1" ht="12.75" customHeight="1">
      <c r="A57" s="48" t="s">
        <v>98</v>
      </c>
      <c r="B57" s="58" t="s">
        <v>99</v>
      </c>
      <c r="C57" s="143">
        <v>0.452951</v>
      </c>
      <c r="D57" s="144">
        <v>0.035287</v>
      </c>
      <c r="E57" s="143">
        <v>0.515083</v>
      </c>
      <c r="F57" s="144">
        <v>0.048638</v>
      </c>
      <c r="G57" s="50">
        <v>113.71715704347709</v>
      </c>
      <c r="H57" s="51">
        <v>137.8354634851362</v>
      </c>
      <c r="I57" s="35"/>
      <c r="J57" s="35"/>
      <c r="K57" s="42"/>
      <c r="L57" s="43"/>
      <c r="M57" s="43"/>
      <c r="N57" s="43"/>
    </row>
    <row r="58" spans="1:14" s="26" customFormat="1" ht="12.75" customHeight="1">
      <c r="A58" s="48" t="s">
        <v>100</v>
      </c>
      <c r="B58" s="58" t="s">
        <v>101</v>
      </c>
      <c r="C58" s="143">
        <v>0.432065</v>
      </c>
      <c r="D58" s="144">
        <v>0.184215</v>
      </c>
      <c r="E58" s="143">
        <v>0.534868</v>
      </c>
      <c r="F58" s="144">
        <v>0.227649</v>
      </c>
      <c r="G58" s="50">
        <v>123.79341071366579</v>
      </c>
      <c r="H58" s="51">
        <v>123.57788453708982</v>
      </c>
      <c r="I58" s="35"/>
      <c r="J58" s="35"/>
      <c r="K58" s="42"/>
      <c r="L58" s="43"/>
      <c r="M58" s="43"/>
      <c r="N58" s="43"/>
    </row>
    <row r="59" spans="1:14" s="26" customFormat="1" ht="12.75" customHeight="1">
      <c r="A59" s="48" t="s">
        <v>102</v>
      </c>
      <c r="B59" s="58" t="s">
        <v>103</v>
      </c>
      <c r="C59" s="143">
        <v>14.232674</v>
      </c>
      <c r="D59" s="144">
        <v>13.463971</v>
      </c>
      <c r="E59" s="143">
        <v>22.319505</v>
      </c>
      <c r="F59" s="144">
        <v>15.210149</v>
      </c>
      <c r="G59" s="50">
        <v>156.81877488376395</v>
      </c>
      <c r="H59" s="51">
        <v>112.96926441686482</v>
      </c>
      <c r="I59" s="35"/>
      <c r="J59" s="35"/>
      <c r="K59" s="42"/>
      <c r="L59" s="43"/>
      <c r="M59" s="43"/>
      <c r="N59" s="43"/>
    </row>
    <row r="60" spans="1:14" s="26" customFormat="1" ht="12.75" customHeight="1">
      <c r="A60" s="48" t="s">
        <v>104</v>
      </c>
      <c r="B60" s="58" t="s">
        <v>105</v>
      </c>
      <c r="C60" s="143">
        <v>83.296443</v>
      </c>
      <c r="D60" s="144">
        <v>135.771786</v>
      </c>
      <c r="E60" s="143">
        <v>100.626492</v>
      </c>
      <c r="F60" s="144">
        <v>150.403691</v>
      </c>
      <c r="G60" s="50">
        <v>120.80526895968416</v>
      </c>
      <c r="H60" s="51">
        <v>110.77683768555569</v>
      </c>
      <c r="I60" s="35"/>
      <c r="J60" s="35"/>
      <c r="K60" s="42"/>
      <c r="L60" s="43"/>
      <c r="M60" s="43"/>
      <c r="N60" s="43"/>
    </row>
    <row r="61" spans="1:14" s="26" customFormat="1" ht="12.75" customHeight="1">
      <c r="A61" s="48" t="s">
        <v>106</v>
      </c>
      <c r="B61" s="58" t="s">
        <v>107</v>
      </c>
      <c r="C61" s="143">
        <v>14.400859</v>
      </c>
      <c r="D61" s="144">
        <v>28.707863</v>
      </c>
      <c r="E61" s="143">
        <v>21.71289</v>
      </c>
      <c r="F61" s="144">
        <v>27.578194</v>
      </c>
      <c r="G61" s="50">
        <v>150.7749641879002</v>
      </c>
      <c r="H61" s="51">
        <v>96.06494917437777</v>
      </c>
      <c r="I61" s="35"/>
      <c r="J61" s="35"/>
      <c r="K61" s="42"/>
      <c r="L61" s="43"/>
      <c r="M61" s="43"/>
      <c r="N61" s="43"/>
    </row>
    <row r="62" spans="1:14" s="26" customFormat="1" ht="12.75" customHeight="1">
      <c r="A62" s="52" t="s">
        <v>108</v>
      </c>
      <c r="B62" s="67" t="s">
        <v>109</v>
      </c>
      <c r="C62" s="146">
        <v>0.505329</v>
      </c>
      <c r="D62" s="182">
        <v>0.084927</v>
      </c>
      <c r="E62" s="146">
        <v>0.552056</v>
      </c>
      <c r="F62" s="147">
        <v>0</v>
      </c>
      <c r="G62" s="54">
        <v>109.24684710357013</v>
      </c>
      <c r="H62" s="55">
        <v>0</v>
      </c>
      <c r="I62" s="69"/>
      <c r="J62" s="69"/>
      <c r="K62" s="42"/>
      <c r="L62" s="43"/>
      <c r="M62" s="43"/>
      <c r="N62" s="43"/>
    </row>
    <row r="63" spans="1:14" s="26" customFormat="1" ht="12.75" customHeight="1">
      <c r="A63" s="44" t="s">
        <v>110</v>
      </c>
      <c r="B63" s="68" t="s">
        <v>111</v>
      </c>
      <c r="C63" s="141">
        <v>3.617158</v>
      </c>
      <c r="D63" s="183">
        <v>1.706217</v>
      </c>
      <c r="E63" s="141">
        <v>5.308132</v>
      </c>
      <c r="F63" s="142">
        <v>1.813614</v>
      </c>
      <c r="G63" s="57">
        <v>146.74869054655616</v>
      </c>
      <c r="H63" s="47">
        <v>106.29445140917011</v>
      </c>
      <c r="I63" s="69"/>
      <c r="J63" s="69"/>
      <c r="K63" s="42"/>
      <c r="L63" s="43"/>
      <c r="M63" s="43"/>
      <c r="N63" s="43"/>
    </row>
    <row r="64" spans="1:14" s="26" customFormat="1" ht="12.75" customHeight="1">
      <c r="A64" s="48" t="s">
        <v>112</v>
      </c>
      <c r="B64" s="58" t="s">
        <v>113</v>
      </c>
      <c r="C64" s="143">
        <v>17.376602</v>
      </c>
      <c r="D64" s="184">
        <v>7.415009</v>
      </c>
      <c r="E64" s="143">
        <v>14.554177</v>
      </c>
      <c r="F64" s="144">
        <v>8.232317</v>
      </c>
      <c r="G64" s="50">
        <v>83.75732493614115</v>
      </c>
      <c r="H64" s="51">
        <v>111.0223467024787</v>
      </c>
      <c r="I64" s="69"/>
      <c r="J64" s="69"/>
      <c r="K64" s="42"/>
      <c r="L64" s="43"/>
      <c r="M64" s="43"/>
      <c r="N64" s="43"/>
    </row>
    <row r="65" spans="1:14" s="26" customFormat="1" ht="12.75" customHeight="1">
      <c r="A65" s="48" t="s">
        <v>114</v>
      </c>
      <c r="B65" s="58" t="s">
        <v>115</v>
      </c>
      <c r="C65" s="143">
        <v>0.541781</v>
      </c>
      <c r="D65" s="184">
        <v>0.062995</v>
      </c>
      <c r="E65" s="143">
        <v>0.632995</v>
      </c>
      <c r="F65" s="144">
        <v>0.468357</v>
      </c>
      <c r="G65" s="50">
        <v>116.835954010938</v>
      </c>
      <c r="H65" s="51">
        <v>743.4828160965158</v>
      </c>
      <c r="I65" s="35"/>
      <c r="J65" s="35"/>
      <c r="K65" s="42"/>
      <c r="L65" s="43"/>
      <c r="M65" s="43"/>
      <c r="N65" s="43"/>
    </row>
    <row r="66" spans="1:14" s="26" customFormat="1" ht="12.75" customHeight="1">
      <c r="A66" s="48" t="s">
        <v>116</v>
      </c>
      <c r="B66" s="58" t="s">
        <v>117</v>
      </c>
      <c r="C66" s="143">
        <v>12.973542</v>
      </c>
      <c r="D66" s="184">
        <v>19.079488</v>
      </c>
      <c r="E66" s="143">
        <v>14.394772</v>
      </c>
      <c r="F66" s="144">
        <v>20.0237</v>
      </c>
      <c r="G66" s="50">
        <v>110.95483407692363</v>
      </c>
      <c r="H66" s="51">
        <v>104.94883300851679</v>
      </c>
      <c r="I66" s="35"/>
      <c r="J66" s="35"/>
      <c r="K66" s="42"/>
      <c r="L66" s="43"/>
      <c r="M66" s="43"/>
      <c r="N66" s="43"/>
    </row>
    <row r="67" spans="1:14" s="26" customFormat="1" ht="12.75" customHeight="1">
      <c r="A67" s="48" t="s">
        <v>118</v>
      </c>
      <c r="B67" s="58" t="s">
        <v>119</v>
      </c>
      <c r="C67" s="143">
        <v>21.242741</v>
      </c>
      <c r="D67" s="184">
        <v>4.901769</v>
      </c>
      <c r="E67" s="143">
        <v>12.745167</v>
      </c>
      <c r="F67" s="144">
        <v>10.738323</v>
      </c>
      <c r="G67" s="50">
        <v>59.997751702569836</v>
      </c>
      <c r="H67" s="51">
        <v>219.0703601087689</v>
      </c>
      <c r="I67" s="35"/>
      <c r="J67" s="35"/>
      <c r="K67" s="42"/>
      <c r="L67" s="43"/>
      <c r="M67" s="43"/>
      <c r="N67" s="43"/>
    </row>
    <row r="68" spans="1:14" s="26" customFormat="1" ht="12.75" customHeight="1">
      <c r="A68" s="48" t="s">
        <v>120</v>
      </c>
      <c r="B68" s="58" t="s">
        <v>121</v>
      </c>
      <c r="C68" s="143">
        <v>12.97092</v>
      </c>
      <c r="D68" s="184">
        <v>7.377698</v>
      </c>
      <c r="E68" s="143">
        <v>15.969213</v>
      </c>
      <c r="F68" s="144">
        <v>8.140495</v>
      </c>
      <c r="G68" s="50">
        <v>123.11549990285964</v>
      </c>
      <c r="H68" s="51">
        <v>110.33922776454119</v>
      </c>
      <c r="I68" s="35"/>
      <c r="J68" s="35"/>
      <c r="K68" s="42"/>
      <c r="L68" s="43"/>
      <c r="M68" s="43"/>
      <c r="N68" s="43"/>
    </row>
    <row r="69" spans="1:14" s="26" customFormat="1" ht="12.75" customHeight="1">
      <c r="A69" s="48" t="s">
        <v>122</v>
      </c>
      <c r="B69" s="58" t="s">
        <v>123</v>
      </c>
      <c r="C69" s="143">
        <v>4.26477</v>
      </c>
      <c r="D69" s="184">
        <v>0.765804</v>
      </c>
      <c r="E69" s="143">
        <v>7.315176</v>
      </c>
      <c r="F69" s="144">
        <v>1.485763</v>
      </c>
      <c r="G69" s="50">
        <v>171.52568602761696</v>
      </c>
      <c r="H69" s="51">
        <v>194.01348125630057</v>
      </c>
      <c r="I69" s="35"/>
      <c r="J69" s="35"/>
      <c r="K69" s="42"/>
      <c r="L69" s="43"/>
      <c r="M69" s="43"/>
      <c r="N69" s="43"/>
    </row>
    <row r="70" spans="1:14" s="26" customFormat="1" ht="12.75" customHeight="1">
      <c r="A70" s="48" t="s">
        <v>124</v>
      </c>
      <c r="B70" s="58" t="s">
        <v>125</v>
      </c>
      <c r="C70" s="143">
        <v>4.992108</v>
      </c>
      <c r="D70" s="184">
        <v>2.340517</v>
      </c>
      <c r="E70" s="143">
        <v>4.839026</v>
      </c>
      <c r="F70" s="144">
        <v>2.848655</v>
      </c>
      <c r="G70" s="50">
        <v>96.93351986775926</v>
      </c>
      <c r="H70" s="51">
        <v>121.71050242318256</v>
      </c>
      <c r="I70" s="35"/>
      <c r="J70" s="35"/>
      <c r="K70" s="42"/>
      <c r="L70" s="43"/>
      <c r="M70" s="43"/>
      <c r="N70" s="43"/>
    </row>
    <row r="71" spans="1:14" s="26" customFormat="1" ht="12.75" customHeight="1">
      <c r="A71" s="48" t="s">
        <v>126</v>
      </c>
      <c r="B71" s="58" t="s">
        <v>127</v>
      </c>
      <c r="C71" s="143">
        <v>17.261353</v>
      </c>
      <c r="D71" s="184">
        <v>4.478965</v>
      </c>
      <c r="E71" s="143">
        <v>20.758456</v>
      </c>
      <c r="F71" s="144">
        <v>5.816705</v>
      </c>
      <c r="G71" s="50">
        <v>120.25972703298518</v>
      </c>
      <c r="H71" s="51">
        <v>129.86716797295804</v>
      </c>
      <c r="I71" s="35"/>
      <c r="J71" s="35"/>
      <c r="K71" s="42"/>
      <c r="L71" s="43"/>
      <c r="M71" s="43"/>
      <c r="N71" s="43"/>
    </row>
    <row r="72" spans="1:14" s="26" customFormat="1" ht="12.75" customHeight="1">
      <c r="A72" s="59" t="s">
        <v>128</v>
      </c>
      <c r="B72" s="60" t="s">
        <v>129</v>
      </c>
      <c r="C72" s="148">
        <v>3.300738</v>
      </c>
      <c r="D72" s="185">
        <v>6.962405</v>
      </c>
      <c r="E72" s="148">
        <v>4.975141</v>
      </c>
      <c r="F72" s="149">
        <v>8.467557</v>
      </c>
      <c r="G72" s="61">
        <v>150.72814019167836</v>
      </c>
      <c r="H72" s="62">
        <v>121.61827701778336</v>
      </c>
      <c r="I72" s="35"/>
      <c r="J72" s="35"/>
      <c r="K72" s="42"/>
      <c r="L72" s="43"/>
      <c r="M72" s="43"/>
      <c r="N72" s="43"/>
    </row>
    <row r="73" spans="1:14" s="26" customFormat="1" ht="12.75" customHeight="1">
      <c r="A73" s="63" t="s">
        <v>130</v>
      </c>
      <c r="B73" s="64" t="s">
        <v>131</v>
      </c>
      <c r="C73" s="150">
        <v>47.813314</v>
      </c>
      <c r="D73" s="186">
        <v>52.271094</v>
      </c>
      <c r="E73" s="150">
        <v>88.583007</v>
      </c>
      <c r="F73" s="145">
        <v>73.827567</v>
      </c>
      <c r="G73" s="65">
        <v>185.2684944616054</v>
      </c>
      <c r="H73" s="66">
        <v>141.23975863218016</v>
      </c>
      <c r="I73" s="35"/>
      <c r="J73" s="35"/>
      <c r="K73" s="42"/>
      <c r="L73" s="43"/>
      <c r="M73" s="43"/>
      <c r="N73" s="43"/>
    </row>
    <row r="74" spans="1:14" s="26" customFormat="1" ht="12.75" customHeight="1">
      <c r="A74" s="48" t="s">
        <v>132</v>
      </c>
      <c r="B74" s="58" t="s">
        <v>133</v>
      </c>
      <c r="C74" s="143">
        <v>43.28435</v>
      </c>
      <c r="D74" s="184">
        <v>52.860562</v>
      </c>
      <c r="E74" s="143">
        <v>67.409262</v>
      </c>
      <c r="F74" s="144">
        <v>58.245131</v>
      </c>
      <c r="G74" s="50">
        <v>155.73587682384047</v>
      </c>
      <c r="H74" s="51">
        <v>110.18636351236675</v>
      </c>
      <c r="I74" s="35"/>
      <c r="J74" s="35"/>
      <c r="K74" s="42"/>
      <c r="L74" s="43"/>
      <c r="M74" s="43"/>
      <c r="N74" s="43"/>
    </row>
    <row r="75" spans="1:14" s="26" customFormat="1" ht="12.75" customHeight="1">
      <c r="A75" s="48" t="s">
        <v>134</v>
      </c>
      <c r="B75" s="58" t="s">
        <v>135</v>
      </c>
      <c r="C75" s="143">
        <v>12.738629</v>
      </c>
      <c r="D75" s="184">
        <v>10.746524</v>
      </c>
      <c r="E75" s="143">
        <v>15.998771</v>
      </c>
      <c r="F75" s="144">
        <v>14.59582</v>
      </c>
      <c r="G75" s="50">
        <v>125.59256573058215</v>
      </c>
      <c r="H75" s="51">
        <v>135.8189866788554</v>
      </c>
      <c r="I75" s="35"/>
      <c r="J75" s="35"/>
      <c r="K75" s="42"/>
      <c r="L75" s="43"/>
      <c r="M75" s="43"/>
      <c r="N75" s="43"/>
    </row>
    <row r="76" spans="1:14" s="26" customFormat="1" ht="12.75" customHeight="1">
      <c r="A76" s="48" t="s">
        <v>136</v>
      </c>
      <c r="B76" s="58" t="s">
        <v>137</v>
      </c>
      <c r="C76" s="143">
        <v>60.403923</v>
      </c>
      <c r="D76" s="184">
        <v>112.487291</v>
      </c>
      <c r="E76" s="143">
        <v>96.530838</v>
      </c>
      <c r="F76" s="144">
        <v>136.671583</v>
      </c>
      <c r="G76" s="50">
        <v>159.80888857169094</v>
      </c>
      <c r="H76" s="51">
        <v>121.49957722779546</v>
      </c>
      <c r="I76" s="35"/>
      <c r="J76" s="35"/>
      <c r="K76" s="42"/>
      <c r="L76" s="43"/>
      <c r="M76" s="43"/>
      <c r="N76" s="43"/>
    </row>
    <row r="77" spans="1:14" s="26" customFormat="1" ht="12.75" customHeight="1">
      <c r="A77" s="48" t="s">
        <v>138</v>
      </c>
      <c r="B77" s="58" t="s">
        <v>139</v>
      </c>
      <c r="C77" s="143">
        <v>1.70765</v>
      </c>
      <c r="D77" s="184">
        <v>1.103718</v>
      </c>
      <c r="E77" s="143">
        <v>1.909054</v>
      </c>
      <c r="F77" s="144">
        <v>1.421978</v>
      </c>
      <c r="G77" s="50">
        <v>111.79422012707522</v>
      </c>
      <c r="H77" s="51">
        <v>128.83526408013643</v>
      </c>
      <c r="I77" s="35"/>
      <c r="J77" s="35"/>
      <c r="K77" s="42"/>
      <c r="L77" s="43"/>
      <c r="M77" s="43"/>
      <c r="N77" s="43"/>
    </row>
    <row r="78" spans="1:14" s="26" customFormat="1" ht="12.75" customHeight="1">
      <c r="A78" s="48" t="s">
        <v>140</v>
      </c>
      <c r="B78" s="58" t="s">
        <v>141</v>
      </c>
      <c r="C78" s="143">
        <v>0.527803</v>
      </c>
      <c r="D78" s="184">
        <v>0.712554</v>
      </c>
      <c r="E78" s="143">
        <v>1.141314</v>
      </c>
      <c r="F78" s="144">
        <v>0.938725</v>
      </c>
      <c r="G78" s="50">
        <v>216.2386344905201</v>
      </c>
      <c r="H78" s="51">
        <v>131.7408926200681</v>
      </c>
      <c r="I78" s="35"/>
      <c r="J78" s="35"/>
      <c r="K78" s="42"/>
      <c r="L78" s="43"/>
      <c r="M78" s="43"/>
      <c r="N78" s="43"/>
    </row>
    <row r="79" spans="1:14" s="26" customFormat="1" ht="12.75" customHeight="1">
      <c r="A79" s="48" t="s">
        <v>142</v>
      </c>
      <c r="B79" s="58" t="s">
        <v>143</v>
      </c>
      <c r="C79" s="143">
        <v>0.727814</v>
      </c>
      <c r="D79" s="184">
        <v>0.129229</v>
      </c>
      <c r="E79" s="143">
        <v>0.6747</v>
      </c>
      <c r="F79" s="144">
        <v>0.255438</v>
      </c>
      <c r="G79" s="50">
        <v>92.7022563457147</v>
      </c>
      <c r="H79" s="51">
        <v>197.6630632443182</v>
      </c>
      <c r="I79" s="35"/>
      <c r="J79" s="35"/>
      <c r="K79" s="42"/>
      <c r="L79" s="43"/>
      <c r="M79" s="43"/>
      <c r="N79" s="43"/>
    </row>
    <row r="80" spans="1:14" s="26" customFormat="1" ht="12.75" customHeight="1">
      <c r="A80" s="48" t="s">
        <v>144</v>
      </c>
      <c r="B80" s="58" t="s">
        <v>145</v>
      </c>
      <c r="C80" s="143">
        <v>12.623501</v>
      </c>
      <c r="D80" s="184">
        <v>9.027624</v>
      </c>
      <c r="E80" s="143">
        <v>17.513282</v>
      </c>
      <c r="F80" s="144">
        <v>26.547046</v>
      </c>
      <c r="G80" s="50">
        <v>138.7355377878134</v>
      </c>
      <c r="H80" s="51">
        <v>294.06459551261776</v>
      </c>
      <c r="I80" s="35"/>
      <c r="J80" s="35"/>
      <c r="K80" s="42"/>
      <c r="L80" s="43"/>
      <c r="M80" s="43"/>
      <c r="N80" s="43"/>
    </row>
    <row r="81" spans="1:14" s="26" customFormat="1" ht="12.75" customHeight="1">
      <c r="A81" s="48" t="s">
        <v>146</v>
      </c>
      <c r="B81" s="58" t="s">
        <v>147</v>
      </c>
      <c r="C81" s="143">
        <v>18.577593</v>
      </c>
      <c r="D81" s="184">
        <v>6.865482</v>
      </c>
      <c r="E81" s="143">
        <v>19.838094</v>
      </c>
      <c r="F81" s="144">
        <v>9.938583</v>
      </c>
      <c r="G81" s="50">
        <v>106.78506090643714</v>
      </c>
      <c r="H81" s="51">
        <v>144.76162052423996</v>
      </c>
      <c r="I81" s="35"/>
      <c r="J81" s="35"/>
      <c r="K81" s="42"/>
      <c r="L81" s="43"/>
      <c r="M81" s="43"/>
      <c r="N81" s="43"/>
    </row>
    <row r="82" spans="1:14" s="26" customFormat="1" ht="12.75" customHeight="1">
      <c r="A82" s="52" t="s">
        <v>148</v>
      </c>
      <c r="B82" s="67" t="s">
        <v>149</v>
      </c>
      <c r="C82" s="146">
        <v>43.979745</v>
      </c>
      <c r="D82" s="182">
        <v>58.789585</v>
      </c>
      <c r="E82" s="146">
        <v>49.913251</v>
      </c>
      <c r="F82" s="147">
        <v>58.926356</v>
      </c>
      <c r="G82" s="54">
        <v>113.49145157617444</v>
      </c>
      <c r="H82" s="55">
        <v>100.23264494893101</v>
      </c>
      <c r="I82" s="35"/>
      <c r="J82" s="35"/>
      <c r="K82" s="42"/>
      <c r="L82" s="43"/>
      <c r="M82" s="43"/>
      <c r="N82" s="43"/>
    </row>
    <row r="83" spans="1:14" s="26" customFormat="1" ht="12.75" customHeight="1">
      <c r="A83" s="44" t="s">
        <v>150</v>
      </c>
      <c r="B83" s="68" t="s">
        <v>151</v>
      </c>
      <c r="C83" s="141">
        <v>33.505388</v>
      </c>
      <c r="D83" s="183">
        <v>44.6544</v>
      </c>
      <c r="E83" s="141">
        <v>38.522483</v>
      </c>
      <c r="F83" s="142">
        <v>33.641267</v>
      </c>
      <c r="G83" s="57">
        <v>114.97399463035616</v>
      </c>
      <c r="H83" s="47">
        <v>75.33695895589236</v>
      </c>
      <c r="I83" s="35"/>
      <c r="J83" s="35"/>
      <c r="K83" s="42"/>
      <c r="L83" s="43"/>
      <c r="M83" s="43"/>
      <c r="N83" s="43"/>
    </row>
    <row r="84" spans="1:14" s="26" customFormat="1" ht="12.75" customHeight="1">
      <c r="A84" s="48" t="s">
        <v>152</v>
      </c>
      <c r="B84" s="58" t="s">
        <v>153</v>
      </c>
      <c r="C84" s="143">
        <v>200.093381</v>
      </c>
      <c r="D84" s="184">
        <v>406.73366</v>
      </c>
      <c r="E84" s="143">
        <v>346.752283</v>
      </c>
      <c r="F84" s="144">
        <v>571.089649</v>
      </c>
      <c r="G84" s="50">
        <v>173.29522909106123</v>
      </c>
      <c r="H84" s="51">
        <v>140.40875028636677</v>
      </c>
      <c r="I84" s="35"/>
      <c r="J84" s="35"/>
      <c r="K84" s="42"/>
      <c r="L84" s="43"/>
      <c r="M84" s="43"/>
      <c r="N84" s="43"/>
    </row>
    <row r="85" spans="1:14" s="26" customFormat="1" ht="12.75" customHeight="1">
      <c r="A85" s="48" t="s">
        <v>154</v>
      </c>
      <c r="B85" s="58" t="s">
        <v>155</v>
      </c>
      <c r="C85" s="143">
        <v>163.013823</v>
      </c>
      <c r="D85" s="184">
        <v>165.443985</v>
      </c>
      <c r="E85" s="143">
        <v>220.368759</v>
      </c>
      <c r="F85" s="144">
        <v>233.527848</v>
      </c>
      <c r="G85" s="50">
        <v>135.1840935599676</v>
      </c>
      <c r="H85" s="51">
        <v>141.1522141466793</v>
      </c>
      <c r="I85" s="35"/>
      <c r="J85" s="35"/>
      <c r="K85" s="42"/>
      <c r="L85" s="43"/>
      <c r="M85" s="43"/>
      <c r="N85" s="43"/>
    </row>
    <row r="86" spans="1:14" s="26" customFormat="1" ht="12.75" customHeight="1">
      <c r="A86" s="48" t="s">
        <v>156</v>
      </c>
      <c r="B86" s="58" t="s">
        <v>157</v>
      </c>
      <c r="C86" s="143">
        <v>59.272429</v>
      </c>
      <c r="D86" s="184">
        <v>63.080557</v>
      </c>
      <c r="E86" s="143">
        <v>148.386334</v>
      </c>
      <c r="F86" s="144">
        <v>42.190526</v>
      </c>
      <c r="G86" s="50">
        <v>250.3463018193501</v>
      </c>
      <c r="H86" s="51">
        <v>66.88356604080082</v>
      </c>
      <c r="I86" s="35"/>
      <c r="J86" s="35"/>
      <c r="K86" s="42"/>
      <c r="L86" s="43"/>
      <c r="M86" s="43"/>
      <c r="N86" s="43"/>
    </row>
    <row r="87" spans="1:14" s="26" customFormat="1" ht="12.75" customHeight="1">
      <c r="A87" s="48" t="s">
        <v>158</v>
      </c>
      <c r="B87" s="58" t="s">
        <v>159</v>
      </c>
      <c r="C87" s="143">
        <v>1.067959</v>
      </c>
      <c r="D87" s="184">
        <v>1.733375</v>
      </c>
      <c r="E87" s="143">
        <v>12.191391</v>
      </c>
      <c r="F87" s="144">
        <v>6.803822</v>
      </c>
      <c r="G87" s="50">
        <v>1141.5598351622111</v>
      </c>
      <c r="H87" s="51">
        <v>392.51875676065475</v>
      </c>
      <c r="I87" s="35"/>
      <c r="J87" s="35"/>
      <c r="K87" s="42"/>
      <c r="L87" s="43"/>
      <c r="M87" s="43"/>
      <c r="N87" s="43"/>
    </row>
    <row r="88" spans="1:14" s="26" customFormat="1" ht="12.75" customHeight="1">
      <c r="A88" s="48" t="s">
        <v>160</v>
      </c>
      <c r="B88" s="58" t="s">
        <v>161</v>
      </c>
      <c r="C88" s="143">
        <v>49.479965</v>
      </c>
      <c r="D88" s="184">
        <v>86.561666</v>
      </c>
      <c r="E88" s="143">
        <v>74.417946</v>
      </c>
      <c r="F88" s="144">
        <v>111.89237</v>
      </c>
      <c r="G88" s="50">
        <v>150.4001589330146</v>
      </c>
      <c r="H88" s="51">
        <v>129.26318908880518</v>
      </c>
      <c r="I88" s="35"/>
      <c r="J88" s="35"/>
      <c r="K88" s="42"/>
      <c r="L88" s="43"/>
      <c r="M88" s="43"/>
      <c r="N88" s="43"/>
    </row>
    <row r="89" spans="1:14" s="26" customFormat="1" ht="12.75" customHeight="1">
      <c r="A89" s="48" t="s">
        <v>162</v>
      </c>
      <c r="B89" s="58" t="s">
        <v>163</v>
      </c>
      <c r="C89" s="143">
        <v>0.471741</v>
      </c>
      <c r="D89" s="184">
        <v>0.305932</v>
      </c>
      <c r="E89" s="143">
        <v>1.190548</v>
      </c>
      <c r="F89" s="144">
        <v>0.449058</v>
      </c>
      <c r="G89" s="50">
        <v>252.37323022590786</v>
      </c>
      <c r="H89" s="51">
        <v>146.7835989697057</v>
      </c>
      <c r="I89" s="35"/>
      <c r="J89" s="35"/>
      <c r="K89" s="42"/>
      <c r="L89" s="43"/>
      <c r="M89" s="43"/>
      <c r="N89" s="43"/>
    </row>
    <row r="90" spans="1:14" s="26" customFormat="1" ht="12.75" customHeight="1">
      <c r="A90" s="48" t="s">
        <v>164</v>
      </c>
      <c r="B90" s="58" t="s">
        <v>165</v>
      </c>
      <c r="C90" s="143">
        <v>14.14079</v>
      </c>
      <c r="D90" s="184">
        <v>8.24983</v>
      </c>
      <c r="E90" s="143">
        <v>14.996259</v>
      </c>
      <c r="F90" s="144">
        <v>7.314734</v>
      </c>
      <c r="G90" s="50">
        <v>106.04965493441314</v>
      </c>
      <c r="H90" s="51">
        <v>88.6652694661587</v>
      </c>
      <c r="I90" s="35"/>
      <c r="J90" s="35"/>
      <c r="K90" s="42"/>
      <c r="L90" s="43"/>
      <c r="M90" s="43"/>
      <c r="N90" s="43"/>
    </row>
    <row r="91" spans="1:14" s="26" customFormat="1" ht="12.75" customHeight="1">
      <c r="A91" s="59" t="s">
        <v>166</v>
      </c>
      <c r="B91" s="60" t="s">
        <v>167</v>
      </c>
      <c r="C91" s="148">
        <v>3.661236</v>
      </c>
      <c r="D91" s="185">
        <v>1.822077</v>
      </c>
      <c r="E91" s="148">
        <v>13.30226</v>
      </c>
      <c r="F91" s="149">
        <v>3.987219</v>
      </c>
      <c r="G91" s="61">
        <v>363.32702945125635</v>
      </c>
      <c r="H91" s="62">
        <v>218.82823832362737</v>
      </c>
      <c r="I91" s="35"/>
      <c r="J91" s="35"/>
      <c r="K91" s="42"/>
      <c r="L91" s="43"/>
      <c r="M91" s="43"/>
      <c r="N91" s="43"/>
    </row>
    <row r="92" spans="1:14" s="26" customFormat="1" ht="12.75" customHeight="1">
      <c r="A92" s="63" t="s">
        <v>168</v>
      </c>
      <c r="B92" s="64" t="s">
        <v>169</v>
      </c>
      <c r="C92" s="150">
        <v>1.580621</v>
      </c>
      <c r="D92" s="186">
        <v>1.153107</v>
      </c>
      <c r="E92" s="150">
        <v>2.300016</v>
      </c>
      <c r="F92" s="145">
        <v>1.953546</v>
      </c>
      <c r="G92" s="65">
        <v>145.51344060340838</v>
      </c>
      <c r="H92" s="66">
        <v>169.4158477920956</v>
      </c>
      <c r="I92" s="35"/>
      <c r="J92" s="35"/>
      <c r="K92" s="42"/>
      <c r="L92" s="43"/>
      <c r="M92" s="43"/>
      <c r="N92" s="43"/>
    </row>
    <row r="93" spans="1:14" s="26" customFormat="1" ht="12.75" customHeight="1">
      <c r="A93" s="48" t="s">
        <v>170</v>
      </c>
      <c r="B93" s="58" t="s">
        <v>171</v>
      </c>
      <c r="C93" s="143">
        <v>23.036271</v>
      </c>
      <c r="D93" s="184">
        <v>11.361482</v>
      </c>
      <c r="E93" s="143">
        <v>34.100952</v>
      </c>
      <c r="F93" s="144">
        <v>11.506716</v>
      </c>
      <c r="G93" s="50">
        <v>148.03156292092586</v>
      </c>
      <c r="H93" s="51">
        <v>101.2783015455202</v>
      </c>
      <c r="I93" s="35"/>
      <c r="J93" s="35"/>
      <c r="K93" s="42"/>
      <c r="L93" s="43"/>
      <c r="M93" s="43"/>
      <c r="N93" s="43"/>
    </row>
    <row r="94" spans="1:14" s="26" customFormat="1" ht="12.75" customHeight="1">
      <c r="A94" s="48" t="s">
        <v>172</v>
      </c>
      <c r="B94" s="58" t="s">
        <v>173</v>
      </c>
      <c r="C94" s="143">
        <v>65.035837</v>
      </c>
      <c r="D94" s="184">
        <v>70.583751</v>
      </c>
      <c r="E94" s="143">
        <v>72.189284</v>
      </c>
      <c r="F94" s="144">
        <v>67.585314</v>
      </c>
      <c r="G94" s="50">
        <v>110.99923877353959</v>
      </c>
      <c r="H94" s="51">
        <v>95.7519443816467</v>
      </c>
      <c r="I94" s="35"/>
      <c r="J94" s="35"/>
      <c r="K94" s="42"/>
      <c r="L94" s="43"/>
      <c r="M94" s="43"/>
      <c r="N94" s="43"/>
    </row>
    <row r="95" spans="1:14" s="26" customFormat="1" ht="12.75" customHeight="1">
      <c r="A95" s="48" t="s">
        <v>174</v>
      </c>
      <c r="B95" s="58" t="s">
        <v>175</v>
      </c>
      <c r="C95" s="143">
        <v>609.173174</v>
      </c>
      <c r="D95" s="184">
        <v>609.412311</v>
      </c>
      <c r="E95" s="143">
        <v>820.022722</v>
      </c>
      <c r="F95" s="144">
        <v>905.514968</v>
      </c>
      <c r="G95" s="50">
        <v>134.612415155366</v>
      </c>
      <c r="H95" s="51">
        <v>148.58823027616845</v>
      </c>
      <c r="I95" s="35"/>
      <c r="J95" s="35"/>
      <c r="K95" s="42"/>
      <c r="L95" s="43"/>
      <c r="M95" s="43"/>
      <c r="N95" s="43"/>
    </row>
    <row r="96" spans="1:14" s="26" customFormat="1" ht="12.75" customHeight="1">
      <c r="A96" s="48" t="s">
        <v>176</v>
      </c>
      <c r="B96" s="58" t="s">
        <v>177</v>
      </c>
      <c r="C96" s="143">
        <v>1214.872083</v>
      </c>
      <c r="D96" s="184">
        <v>1551.519967</v>
      </c>
      <c r="E96" s="143">
        <v>1455.130664</v>
      </c>
      <c r="F96" s="144">
        <v>1730.489739</v>
      </c>
      <c r="G96" s="50">
        <v>119.77645090063362</v>
      </c>
      <c r="H96" s="51">
        <v>111.5351252840177</v>
      </c>
      <c r="I96" s="35"/>
      <c r="J96" s="35"/>
      <c r="K96" s="42"/>
      <c r="L96" s="43"/>
      <c r="M96" s="43"/>
      <c r="N96" s="43"/>
    </row>
    <row r="97" spans="1:14" s="26" customFormat="1" ht="12.75" customHeight="1">
      <c r="A97" s="48" t="s">
        <v>178</v>
      </c>
      <c r="B97" s="58" t="s">
        <v>179</v>
      </c>
      <c r="C97" s="143">
        <v>15.413316</v>
      </c>
      <c r="D97" s="184">
        <v>47.709728</v>
      </c>
      <c r="E97" s="143">
        <v>29.838849</v>
      </c>
      <c r="F97" s="144">
        <v>46.680801</v>
      </c>
      <c r="G97" s="50">
        <v>193.5913660629549</v>
      </c>
      <c r="H97" s="51">
        <v>97.84336016336124</v>
      </c>
      <c r="I97" s="35"/>
      <c r="J97" s="35"/>
      <c r="K97" s="42"/>
      <c r="L97" s="43"/>
      <c r="M97" s="43"/>
      <c r="N97" s="43"/>
    </row>
    <row r="98" spans="1:14" s="26" customFormat="1" ht="12.75" customHeight="1">
      <c r="A98" s="48" t="s">
        <v>180</v>
      </c>
      <c r="B98" s="58" t="s">
        <v>181</v>
      </c>
      <c r="C98" s="143">
        <v>765.253784</v>
      </c>
      <c r="D98" s="184">
        <v>1384.688204</v>
      </c>
      <c r="E98" s="143">
        <v>922.785862</v>
      </c>
      <c r="F98" s="144">
        <v>1831.123241</v>
      </c>
      <c r="G98" s="50">
        <v>120.5855993519661</v>
      </c>
      <c r="H98" s="51">
        <v>132.24083484717835</v>
      </c>
      <c r="I98" s="35"/>
      <c r="J98" s="35"/>
      <c r="K98" s="42"/>
      <c r="L98" s="43"/>
      <c r="M98" s="43"/>
      <c r="N98" s="43"/>
    </row>
    <row r="99" spans="1:14" s="26" customFormat="1" ht="12.75" customHeight="1">
      <c r="A99" s="48" t="s">
        <v>182</v>
      </c>
      <c r="B99" s="58" t="s">
        <v>183</v>
      </c>
      <c r="C99" s="143">
        <v>11.511866</v>
      </c>
      <c r="D99" s="184">
        <v>1.861274</v>
      </c>
      <c r="E99" s="143">
        <v>8.244775</v>
      </c>
      <c r="F99" s="144">
        <v>1.421756</v>
      </c>
      <c r="G99" s="50">
        <v>71.61979647782559</v>
      </c>
      <c r="H99" s="51">
        <v>76.38617420111171</v>
      </c>
      <c r="I99" s="35"/>
      <c r="J99" s="35"/>
      <c r="K99" s="42"/>
      <c r="L99" s="43"/>
      <c r="M99" s="43"/>
      <c r="N99" s="43"/>
    </row>
    <row r="100" spans="1:14" s="26" customFormat="1" ht="12.75" customHeight="1">
      <c r="A100" s="48" t="s">
        <v>184</v>
      </c>
      <c r="B100" s="58" t="s">
        <v>185</v>
      </c>
      <c r="C100" s="143">
        <v>0.172677</v>
      </c>
      <c r="D100" s="184">
        <v>6.579935</v>
      </c>
      <c r="E100" s="143">
        <v>0.59324</v>
      </c>
      <c r="F100" s="144">
        <v>0.520025</v>
      </c>
      <c r="G100" s="50">
        <v>343.55472935017406</v>
      </c>
      <c r="H100" s="51">
        <v>7.903193572580884</v>
      </c>
      <c r="I100" s="35"/>
      <c r="J100" s="35"/>
      <c r="K100" s="42"/>
      <c r="L100" s="43"/>
      <c r="M100" s="43"/>
      <c r="N100" s="43"/>
    </row>
    <row r="101" spans="1:14" s="26" customFormat="1" ht="12.75" customHeight="1">
      <c r="A101" s="52" t="s">
        <v>186</v>
      </c>
      <c r="B101" s="67" t="s">
        <v>187</v>
      </c>
      <c r="C101" s="146">
        <v>210.55674</v>
      </c>
      <c r="D101" s="182">
        <v>60.343679</v>
      </c>
      <c r="E101" s="146">
        <v>197.975282</v>
      </c>
      <c r="F101" s="147">
        <v>79.008351</v>
      </c>
      <c r="G101" s="54">
        <v>94.0246709746741</v>
      </c>
      <c r="H101" s="55">
        <v>130.93061661023353</v>
      </c>
      <c r="I101" s="35"/>
      <c r="J101" s="35"/>
      <c r="K101" s="42"/>
      <c r="L101" s="43"/>
      <c r="M101" s="43"/>
      <c r="N101" s="43"/>
    </row>
    <row r="102" spans="1:14" s="26" customFormat="1" ht="12.75" customHeight="1">
      <c r="A102" s="44" t="s">
        <v>188</v>
      </c>
      <c r="B102" s="68" t="s">
        <v>189</v>
      </c>
      <c r="C102" s="141">
        <v>3.497252</v>
      </c>
      <c r="D102" s="183">
        <v>1.614991</v>
      </c>
      <c r="E102" s="141">
        <v>3.257719</v>
      </c>
      <c r="F102" s="142">
        <v>1.779514</v>
      </c>
      <c r="G102" s="57">
        <v>93.1508224171435</v>
      </c>
      <c r="H102" s="47">
        <v>110.18723943353244</v>
      </c>
      <c r="I102" s="35"/>
      <c r="J102" s="35"/>
      <c r="K102" s="42"/>
      <c r="L102" s="43"/>
      <c r="M102" s="43"/>
      <c r="N102" s="43"/>
    </row>
    <row r="103" spans="1:14" s="26" customFormat="1" ht="12.75" customHeight="1">
      <c r="A103" s="48" t="s">
        <v>190</v>
      </c>
      <c r="B103" s="58" t="s">
        <v>191</v>
      </c>
      <c r="C103" s="143">
        <v>0.613793</v>
      </c>
      <c r="D103" s="184">
        <v>0.372058</v>
      </c>
      <c r="E103" s="143">
        <v>0.750753</v>
      </c>
      <c r="F103" s="144">
        <v>0.486156</v>
      </c>
      <c r="G103" s="50">
        <v>122.31371162590645</v>
      </c>
      <c r="H103" s="51">
        <v>130.66672400539701</v>
      </c>
      <c r="I103" s="35"/>
      <c r="J103" s="35"/>
      <c r="K103" s="42"/>
      <c r="L103" s="43"/>
      <c r="M103" s="43"/>
      <c r="N103" s="43"/>
    </row>
    <row r="104" spans="1:14" s="26" customFormat="1" ht="12.75" customHeight="1">
      <c r="A104" s="48" t="s">
        <v>192</v>
      </c>
      <c r="B104" s="58" t="s">
        <v>193</v>
      </c>
      <c r="C104" s="143">
        <v>2.715684</v>
      </c>
      <c r="D104" s="184">
        <v>0.591086</v>
      </c>
      <c r="E104" s="143">
        <v>1.124284</v>
      </c>
      <c r="F104" s="144">
        <v>3.65164</v>
      </c>
      <c r="G104" s="50">
        <v>41.399662110908345</v>
      </c>
      <c r="H104" s="51">
        <v>617.7848908619051</v>
      </c>
      <c r="I104" s="35"/>
      <c r="J104" s="35"/>
      <c r="K104" s="42"/>
      <c r="L104" s="43"/>
      <c r="M104" s="43"/>
      <c r="N104" s="43"/>
    </row>
    <row r="105" spans="1:14" s="26" customFormat="1" ht="12.75" customHeight="1">
      <c r="A105" s="48" t="s">
        <v>194</v>
      </c>
      <c r="B105" s="58" t="s">
        <v>195</v>
      </c>
      <c r="C105" s="143">
        <v>94.819708</v>
      </c>
      <c r="D105" s="184">
        <v>151.141892</v>
      </c>
      <c r="E105" s="143">
        <v>113.577167</v>
      </c>
      <c r="F105" s="144">
        <v>162.209375</v>
      </c>
      <c r="G105" s="50">
        <v>119.78223662110412</v>
      </c>
      <c r="H105" s="51">
        <v>107.32257804474222</v>
      </c>
      <c r="I105" s="35"/>
      <c r="J105" s="35"/>
      <c r="K105" s="42"/>
      <c r="L105" s="43"/>
      <c r="M105" s="43"/>
      <c r="N105" s="43"/>
    </row>
    <row r="106" spans="1:14" s="26" customFormat="1" ht="12.75" customHeight="1">
      <c r="A106" s="48" t="s">
        <v>196</v>
      </c>
      <c r="B106" s="58" t="s">
        <v>197</v>
      </c>
      <c r="C106" s="143">
        <v>25.057985</v>
      </c>
      <c r="D106" s="184">
        <v>29.043811</v>
      </c>
      <c r="E106" s="143">
        <v>30.286519</v>
      </c>
      <c r="F106" s="144">
        <v>28.76461</v>
      </c>
      <c r="G106" s="50">
        <v>120.86574000263788</v>
      </c>
      <c r="H106" s="51">
        <v>99.0386902049459</v>
      </c>
      <c r="I106" s="35"/>
      <c r="J106" s="35"/>
      <c r="K106" s="42"/>
      <c r="L106" s="43"/>
      <c r="M106" s="43"/>
      <c r="N106" s="43"/>
    </row>
    <row r="107" spans="1:14" s="26" customFormat="1" ht="12.75" customHeight="1">
      <c r="A107" s="48" t="s">
        <v>198</v>
      </c>
      <c r="B107" s="58" t="s">
        <v>199</v>
      </c>
      <c r="C107" s="143">
        <v>15.597392</v>
      </c>
      <c r="D107" s="184">
        <v>12.371856</v>
      </c>
      <c r="E107" s="143">
        <v>15.938359</v>
      </c>
      <c r="F107" s="144">
        <v>13.797219</v>
      </c>
      <c r="G107" s="50">
        <v>102.18605136038128</v>
      </c>
      <c r="H107" s="51">
        <v>111.52101188374648</v>
      </c>
      <c r="I107" s="35"/>
      <c r="J107" s="35"/>
      <c r="K107" s="42"/>
      <c r="L107" s="43"/>
      <c r="M107" s="43"/>
      <c r="N107" s="43"/>
    </row>
    <row r="108" spans="1:14" s="26" customFormat="1" ht="12.75" customHeight="1">
      <c r="A108" s="48" t="s">
        <v>200</v>
      </c>
      <c r="B108" s="58" t="s">
        <v>201</v>
      </c>
      <c r="C108" s="143">
        <v>0.126</v>
      </c>
      <c r="D108" s="184">
        <v>0.009544</v>
      </c>
      <c r="E108" s="143">
        <v>0.165042</v>
      </c>
      <c r="F108" s="144">
        <v>0.037373</v>
      </c>
      <c r="G108" s="50">
        <v>130.9857142857143</v>
      </c>
      <c r="H108" s="51">
        <v>391.5863369656329</v>
      </c>
      <c r="I108" s="35"/>
      <c r="J108" s="35"/>
      <c r="K108" s="42"/>
      <c r="L108" s="43"/>
      <c r="M108" s="43"/>
      <c r="N108" s="43"/>
    </row>
    <row r="109" spans="1:14" s="26" customFormat="1" ht="12.75" customHeight="1">
      <c r="A109" s="52">
        <v>98</v>
      </c>
      <c r="B109" s="58" t="s">
        <v>204</v>
      </c>
      <c r="C109" s="143">
        <v>0</v>
      </c>
      <c r="D109" s="184">
        <v>0</v>
      </c>
      <c r="E109" s="143">
        <v>1.026</v>
      </c>
      <c r="F109" s="144">
        <v>0</v>
      </c>
      <c r="G109" s="50">
        <v>0</v>
      </c>
      <c r="H109" s="51">
        <v>0</v>
      </c>
      <c r="I109" s="35"/>
      <c r="J109" s="35"/>
      <c r="K109" s="42"/>
      <c r="L109" s="43"/>
      <c r="M109" s="43"/>
      <c r="N109" s="43"/>
    </row>
    <row r="110" spans="1:14" s="26" customFormat="1" ht="12.75" customHeight="1">
      <c r="A110" s="59">
        <v>99</v>
      </c>
      <c r="B110" s="60" t="s">
        <v>202</v>
      </c>
      <c r="C110" s="148">
        <v>12.46488</v>
      </c>
      <c r="D110" s="185">
        <v>4.321285</v>
      </c>
      <c r="E110" s="148">
        <v>14.322585</v>
      </c>
      <c r="F110" s="149">
        <v>6.048478</v>
      </c>
      <c r="G110" s="61">
        <v>114.90351290987158</v>
      </c>
      <c r="H110" s="62">
        <v>139.96943038934023</v>
      </c>
      <c r="I110" s="35"/>
      <c r="J110" s="35"/>
      <c r="K110" s="42"/>
      <c r="L110" s="43"/>
      <c r="M110" s="43"/>
      <c r="N110" s="43"/>
    </row>
    <row r="111" spans="1:10" ht="12.75">
      <c r="A111" s="70"/>
      <c r="B111" s="70"/>
      <c r="C111" s="70"/>
      <c r="D111" s="70"/>
      <c r="I111" s="72"/>
      <c r="J111" s="72"/>
    </row>
    <row r="112" spans="1:8" s="73" customFormat="1" ht="21" customHeight="1">
      <c r="A112" s="190" t="s">
        <v>225</v>
      </c>
      <c r="B112" s="190"/>
      <c r="C112" s="190"/>
      <c r="D112" s="190"/>
      <c r="E112" s="190"/>
      <c r="F112" s="190"/>
      <c r="G112" s="190"/>
      <c r="H112" s="190"/>
    </row>
    <row r="113" s="73" customFormat="1" ht="11.25">
      <c r="A113" s="73" t="s">
        <v>203</v>
      </c>
    </row>
  </sheetData>
  <sheetProtection/>
  <mergeCells count="3">
    <mergeCell ref="A112:H112"/>
    <mergeCell ref="C8:D8"/>
    <mergeCell ref="E8:F8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M32" sqref="M32"/>
    </sheetView>
  </sheetViews>
  <sheetFormatPr defaultColWidth="9.00390625" defaultRowHeight="12.75"/>
  <cols>
    <col min="1" max="1" width="3.125" style="74" customWidth="1"/>
    <col min="2" max="2" width="41.75390625" style="8" customWidth="1"/>
    <col min="3" max="7" width="10.125" style="72" customWidth="1"/>
    <col min="8" max="9" width="10.125" style="102" customWidth="1"/>
    <col min="10" max="10" width="8.00390625" style="84" bestFit="1" customWidth="1"/>
    <col min="11" max="12" width="6.75390625" style="71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3"/>
      <c r="D1" s="83"/>
      <c r="E1" s="84"/>
      <c r="F1" s="84"/>
      <c r="G1" s="85"/>
      <c r="H1" s="85"/>
      <c r="I1" s="85"/>
      <c r="J1" s="83"/>
      <c r="K1" s="5"/>
      <c r="L1" s="6"/>
      <c r="M1" s="7"/>
      <c r="N1" s="7"/>
    </row>
    <row r="2" spans="1:14" ht="15" customHeight="1">
      <c r="A2" s="10" t="s">
        <v>1</v>
      </c>
      <c r="B2" s="2"/>
      <c r="C2" s="83"/>
      <c r="D2" s="83"/>
      <c r="E2" s="86"/>
      <c r="F2" s="97"/>
      <c r="G2" s="87"/>
      <c r="H2" s="125"/>
      <c r="I2" s="125"/>
      <c r="J2" s="83"/>
      <c r="K2" s="13"/>
      <c r="L2" s="14"/>
      <c r="M2" s="15"/>
      <c r="N2" s="15"/>
    </row>
    <row r="3" spans="1:14" ht="18" customHeight="1">
      <c r="A3" s="10"/>
      <c r="B3" s="2"/>
      <c r="C3" s="83"/>
      <c r="D3" s="83"/>
      <c r="E3" s="86"/>
      <c r="F3" s="97"/>
      <c r="G3" s="87"/>
      <c r="H3" s="125"/>
      <c r="I3" s="125"/>
      <c r="J3" s="83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február 2011  (a rovnaké obdobie roku 2010)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6"/>
      <c r="D6" s="86"/>
      <c r="E6" s="86"/>
      <c r="F6" s="97"/>
      <c r="G6" s="124" t="s">
        <v>219</v>
      </c>
      <c r="H6" s="88"/>
      <c r="I6" s="88"/>
      <c r="J6" s="86"/>
      <c r="K6" s="3"/>
      <c r="L6" s="14"/>
      <c r="M6" s="15"/>
      <c r="N6" s="15"/>
    </row>
    <row r="7" spans="1:14" ht="6" customHeight="1">
      <c r="A7" s="22"/>
      <c r="B7" s="11"/>
      <c r="C7" s="86"/>
      <c r="D7" s="86"/>
      <c r="E7" s="86"/>
      <c r="F7" s="97"/>
      <c r="G7" s="89"/>
      <c r="H7" s="98"/>
      <c r="I7" s="98"/>
      <c r="J7" s="86"/>
      <c r="K7" s="3"/>
      <c r="L7" s="3"/>
      <c r="M7" s="15"/>
      <c r="N7" s="15"/>
    </row>
    <row r="8" spans="1:12" s="26" customFormat="1" ht="12.75" customHeight="1">
      <c r="A8" s="24" t="s">
        <v>3</v>
      </c>
      <c r="B8" s="75" t="s">
        <v>4</v>
      </c>
      <c r="C8" s="193" t="str">
        <f>SR_HS2!C8</f>
        <v>jan. - feb. 2010</v>
      </c>
      <c r="D8" s="196"/>
      <c r="E8" s="193" t="str">
        <f>SR_HS2!E8</f>
        <v>jan. - feb. 2011</v>
      </c>
      <c r="F8" s="194"/>
      <c r="G8" s="194"/>
      <c r="H8" s="195"/>
      <c r="I8" s="126" t="s">
        <v>221</v>
      </c>
      <c r="J8" s="121"/>
      <c r="K8" s="76" t="s">
        <v>220</v>
      </c>
      <c r="L8" s="25"/>
    </row>
    <row r="9" spans="1:12" s="26" customFormat="1" ht="12.75">
      <c r="A9" s="27" t="s">
        <v>5</v>
      </c>
      <c r="B9" s="28"/>
      <c r="C9" s="93" t="s">
        <v>6</v>
      </c>
      <c r="D9" s="94" t="s">
        <v>7</v>
      </c>
      <c r="E9" s="93" t="s">
        <v>6</v>
      </c>
      <c r="F9" s="119" t="s">
        <v>210</v>
      </c>
      <c r="G9" s="96" t="s">
        <v>7</v>
      </c>
      <c r="H9" s="119" t="s">
        <v>210</v>
      </c>
      <c r="I9" s="95" t="s">
        <v>209</v>
      </c>
      <c r="J9" s="122"/>
      <c r="K9" s="93" t="s">
        <v>6</v>
      </c>
      <c r="L9" s="94" t="s">
        <v>7</v>
      </c>
    </row>
    <row r="10" spans="1:12" s="26" customFormat="1" ht="6.75" customHeight="1">
      <c r="A10" s="29"/>
      <c r="B10" s="29"/>
      <c r="C10" s="30"/>
      <c r="D10" s="31"/>
      <c r="E10" s="30"/>
      <c r="F10" s="30"/>
      <c r="G10" s="31"/>
      <c r="H10" s="99"/>
      <c r="I10" s="99"/>
      <c r="J10" s="128"/>
      <c r="K10" s="30"/>
      <c r="L10" s="30"/>
    </row>
    <row r="11" spans="1:18" s="37" customFormat="1" ht="12.75" customHeight="1">
      <c r="A11" s="32"/>
      <c r="B11" s="33" t="s">
        <v>8</v>
      </c>
      <c r="C11" s="139">
        <f>SR_HS2!C11</f>
        <v>6423.183871</v>
      </c>
      <c r="D11" s="140">
        <f>SR_HS2!D11</f>
        <v>6532.072962999998</v>
      </c>
      <c r="E11" s="139">
        <f>SR_HS2!E11</f>
        <v>8142.253848</v>
      </c>
      <c r="F11" s="120">
        <v>1</v>
      </c>
      <c r="G11" s="132">
        <f>SR_HS2!F11</f>
        <v>8361.371931000001</v>
      </c>
      <c r="H11" s="120">
        <v>1</v>
      </c>
      <c r="I11" s="189">
        <f>G11-E11</f>
        <v>219.1180830000012</v>
      </c>
      <c r="J11" s="134">
        <f>SUM(J14:J23)</f>
        <v>1171.047977</v>
      </c>
      <c r="K11" s="34">
        <f>SR_HS2!G11</f>
        <v>126.76351808581133</v>
      </c>
      <c r="L11" s="34">
        <f>SR_HS2!H11</f>
        <v>128.00487652789258</v>
      </c>
      <c r="M11" s="35"/>
      <c r="N11" s="35"/>
      <c r="O11" s="36"/>
      <c r="P11" s="36"/>
      <c r="Q11" s="36"/>
      <c r="R11" s="36"/>
    </row>
    <row r="12" spans="1:18" s="37" customFormat="1" ht="6.75" customHeight="1">
      <c r="A12" s="77"/>
      <c r="B12" s="36"/>
      <c r="C12" s="130"/>
      <c r="D12" s="131"/>
      <c r="E12" s="130"/>
      <c r="F12" s="90"/>
      <c r="G12" s="131"/>
      <c r="H12" s="100"/>
      <c r="I12" s="133"/>
      <c r="J12" s="135"/>
      <c r="K12" s="78"/>
      <c r="L12" s="78"/>
      <c r="M12" s="35"/>
      <c r="N12" s="35"/>
      <c r="O12" s="36"/>
      <c r="P12" s="36"/>
      <c r="Q12" s="36"/>
      <c r="R12" s="36"/>
    </row>
    <row r="13" spans="1:18" s="26" customFormat="1" ht="13.5" customHeight="1">
      <c r="A13" s="79" t="s">
        <v>205</v>
      </c>
      <c r="B13" s="80" t="s">
        <v>206</v>
      </c>
      <c r="C13" s="171" t="s">
        <v>212</v>
      </c>
      <c r="D13" s="172" t="s">
        <v>213</v>
      </c>
      <c r="E13" s="173" t="s">
        <v>214</v>
      </c>
      <c r="F13" s="174" t="s">
        <v>215</v>
      </c>
      <c r="G13" s="175" t="s">
        <v>216</v>
      </c>
      <c r="H13" s="174" t="s">
        <v>217</v>
      </c>
      <c r="I13" s="176" t="s">
        <v>218</v>
      </c>
      <c r="J13" s="177" t="s">
        <v>211</v>
      </c>
      <c r="K13" s="178" t="s">
        <v>207</v>
      </c>
      <c r="L13" s="178" t="s">
        <v>208</v>
      </c>
      <c r="M13" s="35"/>
      <c r="N13" s="35"/>
      <c r="O13" s="42"/>
      <c r="P13" s="43"/>
      <c r="Q13" s="43"/>
      <c r="R13" s="43"/>
    </row>
    <row r="14" spans="1:18" s="26" customFormat="1" ht="12.75" customHeight="1">
      <c r="A14" s="44" t="str">
        <f>SR_HS2!A96</f>
        <v>85</v>
      </c>
      <c r="B14" s="68" t="str">
        <f>SR_HS2!B96</f>
        <v>  Elektrické stroje, prístroje a zariadenia a ich časti a súčasti</v>
      </c>
      <c r="C14" s="141">
        <f>SR_HS2!C96</f>
        <v>1214.872083</v>
      </c>
      <c r="D14" s="151">
        <f>SR_HS2!D96</f>
        <v>1551.519967</v>
      </c>
      <c r="E14" s="152">
        <f>SR_HS2!E96</f>
        <v>1455.130664</v>
      </c>
      <c r="F14" s="105">
        <f aca="true" t="shared" si="0" ref="F14:F45">E14/$E$11*100</f>
        <v>17.87134976585662</v>
      </c>
      <c r="G14" s="142">
        <f>SR_HS2!F96</f>
        <v>1730.489739</v>
      </c>
      <c r="H14" s="110">
        <f aca="true" t="shared" si="1" ref="H14:H45">G14/$G$11*100</f>
        <v>20.696241636903686</v>
      </c>
      <c r="I14" s="166">
        <f aca="true" t="shared" si="2" ref="I14:I45">G14-E14</f>
        <v>275.3590750000001</v>
      </c>
      <c r="J14" s="136">
        <f aca="true" t="shared" si="3" ref="J14:J45">E14-C14</f>
        <v>240.25858100000005</v>
      </c>
      <c r="K14" s="113">
        <f>SR_HS2!G96</f>
        <v>119.77645090063362</v>
      </c>
      <c r="L14" s="47">
        <f>SR_HS2!H96</f>
        <v>111.5351252840177</v>
      </c>
      <c r="M14" s="35"/>
      <c r="N14" s="35"/>
      <c r="O14" s="42"/>
      <c r="P14" s="43"/>
      <c r="Q14" s="43"/>
      <c r="R14" s="43"/>
    </row>
    <row r="15" spans="1:18" s="26" customFormat="1" ht="12.75" customHeight="1">
      <c r="A15" s="48" t="str">
        <f>SR_HS2!A98</f>
        <v>87</v>
      </c>
      <c r="B15" s="58" t="str">
        <f>SR_HS2!B98</f>
        <v>  Vozidlá, iné ako koľajové, ich časti a príslušenstvo</v>
      </c>
      <c r="C15" s="143">
        <f>SR_HS2!C98</f>
        <v>765.253784</v>
      </c>
      <c r="D15" s="153">
        <f>SR_HS2!D98</f>
        <v>1384.688204</v>
      </c>
      <c r="E15" s="154">
        <f>SR_HS2!E98</f>
        <v>922.785862</v>
      </c>
      <c r="F15" s="179">
        <f t="shared" si="0"/>
        <v>11.333297625284256</v>
      </c>
      <c r="G15" s="144">
        <f>SR_HS2!F98</f>
        <v>1831.123241</v>
      </c>
      <c r="H15" s="180">
        <f t="shared" si="1"/>
        <v>21.89979414994163</v>
      </c>
      <c r="I15" s="167">
        <f t="shared" si="2"/>
        <v>908.337379</v>
      </c>
      <c r="J15" s="137">
        <f t="shared" si="3"/>
        <v>157.53207799999996</v>
      </c>
      <c r="K15" s="114">
        <f>SR_HS2!G98</f>
        <v>120.5855993519661</v>
      </c>
      <c r="L15" s="51">
        <f>SR_HS2!H98</f>
        <v>132.24083484717835</v>
      </c>
      <c r="M15" s="35"/>
      <c r="N15" s="35"/>
      <c r="O15" s="42"/>
      <c r="P15" s="43"/>
      <c r="Q15" s="43"/>
      <c r="R15" s="43"/>
    </row>
    <row r="16" spans="1:18" s="26" customFormat="1" ht="12.75" customHeight="1">
      <c r="A16" s="48" t="str">
        <f>SR_HS2!A95</f>
        <v>84</v>
      </c>
      <c r="B16" s="58" t="str">
        <f>SR_HS2!B95</f>
        <v>  Jadrové reaktory, kotly, stroje, prístroje, zariadenia; ich časti, súčasti</v>
      </c>
      <c r="C16" s="143">
        <f>SR_HS2!C95</f>
        <v>609.173174</v>
      </c>
      <c r="D16" s="153">
        <f>SR_HS2!D95</f>
        <v>609.412311</v>
      </c>
      <c r="E16" s="154">
        <f>SR_HS2!E95</f>
        <v>820.022722</v>
      </c>
      <c r="F16" s="103">
        <f t="shared" si="0"/>
        <v>10.0712006442961</v>
      </c>
      <c r="G16" s="144">
        <f>SR_HS2!F95</f>
        <v>905.514968</v>
      </c>
      <c r="H16" s="108">
        <f t="shared" si="1"/>
        <v>10.829741524148446</v>
      </c>
      <c r="I16" s="167">
        <f t="shared" si="2"/>
        <v>85.49224599999991</v>
      </c>
      <c r="J16" s="137">
        <f t="shared" si="3"/>
        <v>210.84954800000003</v>
      </c>
      <c r="K16" s="114">
        <f>SR_HS2!G95</f>
        <v>134.612415155366</v>
      </c>
      <c r="L16" s="51">
        <f>SR_HS2!H95</f>
        <v>148.58823027616845</v>
      </c>
      <c r="M16" s="35"/>
      <c r="N16" s="35"/>
      <c r="O16" s="42"/>
      <c r="P16" s="43"/>
      <c r="Q16" s="43"/>
      <c r="R16" s="43"/>
    </row>
    <row r="17" spans="1:18" s="26" customFormat="1" ht="12.75" customHeight="1">
      <c r="A17" s="48" t="str">
        <f>SR_HS2!A84</f>
        <v>72</v>
      </c>
      <c r="B17" s="58" t="str">
        <f>SR_HS2!B84</f>
        <v>  Železo a oceľ</v>
      </c>
      <c r="C17" s="143">
        <f>SR_HS2!C84</f>
        <v>200.093381</v>
      </c>
      <c r="D17" s="153">
        <f>SR_HS2!D84</f>
        <v>406.73366</v>
      </c>
      <c r="E17" s="154">
        <f>SR_HS2!E84</f>
        <v>346.752283</v>
      </c>
      <c r="F17" s="103">
        <f t="shared" si="0"/>
        <v>4.258676890615164</v>
      </c>
      <c r="G17" s="144">
        <f>SR_HS2!F84</f>
        <v>571.089649</v>
      </c>
      <c r="H17" s="108">
        <f t="shared" si="1"/>
        <v>6.830095033599336</v>
      </c>
      <c r="I17" s="167">
        <f t="shared" si="2"/>
        <v>224.33736600000003</v>
      </c>
      <c r="J17" s="137">
        <f t="shared" si="3"/>
        <v>146.65890199999998</v>
      </c>
      <c r="K17" s="114">
        <f>SR_HS2!G84</f>
        <v>173.29522909106123</v>
      </c>
      <c r="L17" s="51">
        <f>SR_HS2!H84</f>
        <v>140.40875028636677</v>
      </c>
      <c r="M17" s="35"/>
      <c r="N17" s="35"/>
      <c r="O17" s="42"/>
      <c r="P17" s="43"/>
      <c r="Q17" s="43"/>
      <c r="R17" s="43"/>
    </row>
    <row r="18" spans="1:18" s="26" customFormat="1" ht="12.75" customHeight="1">
      <c r="A18" s="48" t="str">
        <f>SR_HS2!A39</f>
        <v>27</v>
      </c>
      <c r="B18" s="58" t="str">
        <f>SR_HS2!B39</f>
        <v>  Nerastné palivá, minerálne oleje; bitúmenové látky; minerálne  vosky</v>
      </c>
      <c r="C18" s="143">
        <f>SR_HS2!C39</f>
        <v>953.002562</v>
      </c>
      <c r="D18" s="153">
        <f>SR_HS2!D39</f>
        <v>273.964336</v>
      </c>
      <c r="E18" s="154">
        <f>SR_HS2!E39</f>
        <v>1172.695109</v>
      </c>
      <c r="F18" s="103">
        <f t="shared" si="0"/>
        <v>14.402585953372746</v>
      </c>
      <c r="G18" s="144">
        <f>SR_HS2!F39</f>
        <v>515.78254</v>
      </c>
      <c r="H18" s="108">
        <f t="shared" si="1"/>
        <v>6.168635294020626</v>
      </c>
      <c r="I18" s="167">
        <f t="shared" si="2"/>
        <v>-656.912569</v>
      </c>
      <c r="J18" s="137">
        <f t="shared" si="3"/>
        <v>219.692547</v>
      </c>
      <c r="K18" s="114">
        <f>SR_HS2!G39</f>
        <v>123.05267118473917</v>
      </c>
      <c r="L18" s="51">
        <f>SR_HS2!H39</f>
        <v>188.2663077722642</v>
      </c>
      <c r="M18" s="35"/>
      <c r="N18" s="35"/>
      <c r="O18" s="42"/>
      <c r="P18" s="43"/>
      <c r="Q18" s="43"/>
      <c r="R18" s="43"/>
    </row>
    <row r="19" spans="1:18" s="26" customFormat="1" ht="12.75" customHeight="1">
      <c r="A19" s="48" t="str">
        <f>SR_HS2!A51</f>
        <v>39</v>
      </c>
      <c r="B19" s="58" t="str">
        <f>SR_HS2!B51</f>
        <v>  Plasty a výrobky z nich</v>
      </c>
      <c r="C19" s="143">
        <f>SR_HS2!C51</f>
        <v>258.1699</v>
      </c>
      <c r="D19" s="153">
        <f>SR_HS2!D51</f>
        <v>207.508382</v>
      </c>
      <c r="E19" s="154">
        <f>SR_HS2!E51</f>
        <v>295.983481</v>
      </c>
      <c r="F19" s="103">
        <f t="shared" si="0"/>
        <v>3.635154178749942</v>
      </c>
      <c r="G19" s="144">
        <f>SR_HS2!F51</f>
        <v>277.563117</v>
      </c>
      <c r="H19" s="108">
        <f t="shared" si="1"/>
        <v>3.31958821220388</v>
      </c>
      <c r="I19" s="167">
        <f t="shared" si="2"/>
        <v>-18.420364000000006</v>
      </c>
      <c r="J19" s="137">
        <f t="shared" si="3"/>
        <v>37.813581</v>
      </c>
      <c r="K19" s="114">
        <f>SR_HS2!G51</f>
        <v>114.64678144121372</v>
      </c>
      <c r="L19" s="51">
        <f>SR_HS2!H51</f>
        <v>133.75995433283268</v>
      </c>
      <c r="M19" s="35"/>
      <c r="N19" s="35"/>
      <c r="O19" s="42"/>
      <c r="P19" s="43"/>
      <c r="Q19" s="43"/>
      <c r="R19" s="43"/>
    </row>
    <row r="20" spans="1:18" s="26" customFormat="1" ht="12.75" customHeight="1">
      <c r="A20" s="48" t="str">
        <f>SR_HS2!A85</f>
        <v>73</v>
      </c>
      <c r="B20" s="58" t="str">
        <f>SR_HS2!B85</f>
        <v>  Predmety zo železa alebo z ocele</v>
      </c>
      <c r="C20" s="143">
        <f>SR_HS2!C85</f>
        <v>163.013823</v>
      </c>
      <c r="D20" s="153">
        <f>SR_HS2!D85</f>
        <v>165.443985</v>
      </c>
      <c r="E20" s="154">
        <f>SR_HS2!E85</f>
        <v>220.368759</v>
      </c>
      <c r="F20" s="103">
        <f t="shared" si="0"/>
        <v>2.7064835254937387</v>
      </c>
      <c r="G20" s="144">
        <f>SR_HS2!F85</f>
        <v>233.527848</v>
      </c>
      <c r="H20" s="108">
        <f t="shared" si="1"/>
        <v>2.7929369716731474</v>
      </c>
      <c r="I20" s="167">
        <f t="shared" si="2"/>
        <v>13.159088999999994</v>
      </c>
      <c r="J20" s="137">
        <f t="shared" si="3"/>
        <v>57.35493600000001</v>
      </c>
      <c r="K20" s="114">
        <f>SR_HS2!G85</f>
        <v>135.1840935599676</v>
      </c>
      <c r="L20" s="51">
        <f>SR_HS2!H85</f>
        <v>141.1522141466793</v>
      </c>
      <c r="M20" s="35"/>
      <c r="N20" s="35"/>
      <c r="O20" s="42"/>
      <c r="P20" s="43"/>
      <c r="Q20" s="43"/>
      <c r="R20" s="43"/>
    </row>
    <row r="21" spans="1:18" s="26" customFormat="1" ht="12.75" customHeight="1">
      <c r="A21" s="48" t="str">
        <f>SR_HS2!A52</f>
        <v>40</v>
      </c>
      <c r="B21" s="58" t="str">
        <f>SR_HS2!B52</f>
        <v>  Kaučuk a výrobky z neho</v>
      </c>
      <c r="C21" s="143">
        <f>SR_HS2!C52</f>
        <v>104.521486</v>
      </c>
      <c r="D21" s="153">
        <f>SR_HS2!D52</f>
        <v>143.361146</v>
      </c>
      <c r="E21" s="154">
        <f>SR_HS2!E52</f>
        <v>169.321782</v>
      </c>
      <c r="F21" s="103">
        <f t="shared" si="0"/>
        <v>2.0795443762981045</v>
      </c>
      <c r="G21" s="144">
        <f>SR_HS2!F52</f>
        <v>195.16038</v>
      </c>
      <c r="H21" s="108">
        <f t="shared" si="1"/>
        <v>2.3340712697689945</v>
      </c>
      <c r="I21" s="167">
        <f t="shared" si="2"/>
        <v>25.83859799999999</v>
      </c>
      <c r="J21" s="137">
        <f t="shared" si="3"/>
        <v>64.80029600000002</v>
      </c>
      <c r="K21" s="114">
        <f>SR_HS2!G52</f>
        <v>161.99710555205846</v>
      </c>
      <c r="L21" s="51">
        <f>SR_HS2!H52</f>
        <v>136.13198934668117</v>
      </c>
      <c r="M21" s="35"/>
      <c r="N21" s="35"/>
      <c r="O21" s="42"/>
      <c r="P21" s="43"/>
      <c r="Q21" s="43"/>
      <c r="R21" s="43"/>
    </row>
    <row r="22" spans="1:18" s="26" customFormat="1" ht="12.75" customHeight="1">
      <c r="A22" s="48" t="str">
        <f>SR_HS2!A105</f>
        <v>94</v>
      </c>
      <c r="B22" s="58" t="str">
        <f>SR_HS2!B105</f>
        <v>  Nábytok; posteľoviny; svietidlá; svetelné reklamy; montované stavby</v>
      </c>
      <c r="C22" s="143">
        <f>SR_HS2!C105</f>
        <v>94.819708</v>
      </c>
      <c r="D22" s="153">
        <f>SR_HS2!D105</f>
        <v>151.141892</v>
      </c>
      <c r="E22" s="154">
        <f>SR_HS2!E105</f>
        <v>113.577167</v>
      </c>
      <c r="F22" s="103">
        <f t="shared" si="0"/>
        <v>1.3949106613508275</v>
      </c>
      <c r="G22" s="145">
        <f>SR_HS2!F105</f>
        <v>162.209375</v>
      </c>
      <c r="H22" s="108">
        <f t="shared" si="1"/>
        <v>1.9399851643795984</v>
      </c>
      <c r="I22" s="168">
        <f t="shared" si="2"/>
        <v>48.63220799999999</v>
      </c>
      <c r="J22" s="137">
        <f t="shared" si="3"/>
        <v>18.757458999999997</v>
      </c>
      <c r="K22" s="114">
        <f>SR_HS2!G105</f>
        <v>119.78223662110412</v>
      </c>
      <c r="L22" s="51">
        <f>SR_HS2!H105</f>
        <v>107.32257804474222</v>
      </c>
      <c r="M22" s="35"/>
      <c r="N22" s="35"/>
      <c r="O22" s="42"/>
      <c r="P22" s="43"/>
      <c r="Q22" s="43"/>
      <c r="R22" s="43"/>
    </row>
    <row r="23" spans="1:18" s="26" customFormat="1" ht="12.75" customHeight="1">
      <c r="A23" s="52" t="str">
        <f>SR_HS2!A60</f>
        <v>48</v>
      </c>
      <c r="B23" s="67" t="str">
        <f>SR_HS2!B60</f>
        <v>  Papier, lepenka; výrobky z nich alebo z papierenských vláknin</v>
      </c>
      <c r="C23" s="146">
        <f>SR_HS2!C60</f>
        <v>83.296443</v>
      </c>
      <c r="D23" s="155">
        <f>SR_HS2!D60</f>
        <v>135.771786</v>
      </c>
      <c r="E23" s="156">
        <f>SR_HS2!E60</f>
        <v>100.626492</v>
      </c>
      <c r="F23" s="104">
        <f t="shared" si="0"/>
        <v>1.2358554999451055</v>
      </c>
      <c r="G23" s="147">
        <f>SR_HS2!F60</f>
        <v>150.403691</v>
      </c>
      <c r="H23" s="109">
        <f t="shared" si="1"/>
        <v>1.7987920193141327</v>
      </c>
      <c r="I23" s="169">
        <f t="shared" si="2"/>
        <v>49.77719900000001</v>
      </c>
      <c r="J23" s="138">
        <f t="shared" si="3"/>
        <v>17.330049000000002</v>
      </c>
      <c r="K23" s="115">
        <f>SR_HS2!G60</f>
        <v>120.80526895968416</v>
      </c>
      <c r="L23" s="55">
        <f>SR_HS2!H60</f>
        <v>110.77683768555569</v>
      </c>
      <c r="M23" s="35"/>
      <c r="N23" s="35"/>
      <c r="O23" s="42"/>
      <c r="P23" s="43"/>
      <c r="Q23" s="43"/>
      <c r="R23" s="43"/>
    </row>
    <row r="24" spans="1:18" s="26" customFormat="1" ht="12.75" customHeight="1">
      <c r="A24" s="44" t="str">
        <f>SR_HS2!A56</f>
        <v>44</v>
      </c>
      <c r="B24" s="68" t="str">
        <f>SR_HS2!B56</f>
        <v>  Drevo a výrobky z dreva; drevené uhlie</v>
      </c>
      <c r="C24" s="141">
        <f>SR_HS2!C56</f>
        <v>54.049814</v>
      </c>
      <c r="D24" s="151">
        <f>SR_HS2!D56</f>
        <v>94.117317</v>
      </c>
      <c r="E24" s="152">
        <f>SR_HS2!E56</f>
        <v>49.130447</v>
      </c>
      <c r="F24" s="105">
        <f t="shared" si="0"/>
        <v>0.6034010719534127</v>
      </c>
      <c r="G24" s="142">
        <f>SR_HS2!F56</f>
        <v>94.027268</v>
      </c>
      <c r="H24" s="110">
        <f t="shared" si="1"/>
        <v>1.1245435411309894</v>
      </c>
      <c r="I24" s="166">
        <f t="shared" si="2"/>
        <v>44.89682100000001</v>
      </c>
      <c r="J24" s="136">
        <f t="shared" si="3"/>
        <v>-4.919367000000001</v>
      </c>
      <c r="K24" s="116">
        <f>SR_HS2!G56</f>
        <v>90.89845711587462</v>
      </c>
      <c r="L24" s="47">
        <f>SR_HS2!H56</f>
        <v>99.90432260197133</v>
      </c>
      <c r="M24" s="35"/>
      <c r="N24" s="35"/>
      <c r="O24" s="42"/>
      <c r="P24" s="43"/>
      <c r="Q24" s="43"/>
      <c r="R24" s="43"/>
    </row>
    <row r="25" spans="1:18" s="26" customFormat="1" ht="12.75" customHeight="1">
      <c r="A25" s="48" t="str">
        <f>SR_HS2!A76</f>
        <v>64</v>
      </c>
      <c r="B25" s="58" t="str">
        <f>SR_HS2!B76</f>
        <v>  Obuv, gamaše a podobné predmety; časti týchto predmetov</v>
      </c>
      <c r="C25" s="143">
        <f>SR_HS2!C76</f>
        <v>60.403923</v>
      </c>
      <c r="D25" s="153">
        <f>SR_HS2!D76</f>
        <v>112.487291</v>
      </c>
      <c r="E25" s="154">
        <f>SR_HS2!E76</f>
        <v>96.530838</v>
      </c>
      <c r="F25" s="103">
        <f t="shared" si="0"/>
        <v>1.1855542679219107</v>
      </c>
      <c r="G25" s="144">
        <f>SR_HS2!F76</f>
        <v>136.671583</v>
      </c>
      <c r="H25" s="108">
        <f t="shared" si="1"/>
        <v>1.63455930591111</v>
      </c>
      <c r="I25" s="167">
        <f t="shared" si="2"/>
        <v>40.140744999999995</v>
      </c>
      <c r="J25" s="137">
        <f t="shared" si="3"/>
        <v>36.126915000000004</v>
      </c>
      <c r="K25" s="114">
        <f>SR_HS2!G76</f>
        <v>159.80888857169094</v>
      </c>
      <c r="L25" s="51">
        <f>SR_HS2!H76</f>
        <v>121.49957722779546</v>
      </c>
      <c r="M25" s="35"/>
      <c r="N25" s="35"/>
      <c r="O25" s="42"/>
      <c r="P25" s="43"/>
      <c r="Q25" s="43"/>
      <c r="R25" s="43"/>
    </row>
    <row r="26" spans="1:18" s="26" customFormat="1" ht="12.75" customHeight="1">
      <c r="A26" s="48" t="str">
        <f>SR_HS2!A88</f>
        <v>76</v>
      </c>
      <c r="B26" s="58" t="str">
        <f>SR_HS2!B88</f>
        <v>  Hliník a predmety z hliníka</v>
      </c>
      <c r="C26" s="143">
        <f>SR_HS2!C88</f>
        <v>49.479965</v>
      </c>
      <c r="D26" s="153">
        <f>SR_HS2!D88</f>
        <v>86.561666</v>
      </c>
      <c r="E26" s="154">
        <f>SR_HS2!E88</f>
        <v>74.417946</v>
      </c>
      <c r="F26" s="103">
        <f t="shared" si="0"/>
        <v>0.9139723151505458</v>
      </c>
      <c r="G26" s="144">
        <f>SR_HS2!F88</f>
        <v>111.89237</v>
      </c>
      <c r="H26" s="108">
        <f t="shared" si="1"/>
        <v>1.3382058700816328</v>
      </c>
      <c r="I26" s="167">
        <f t="shared" si="2"/>
        <v>37.474424</v>
      </c>
      <c r="J26" s="137">
        <f t="shared" si="3"/>
        <v>24.937981</v>
      </c>
      <c r="K26" s="114">
        <f>SR_HS2!G88</f>
        <v>150.4001589330146</v>
      </c>
      <c r="L26" s="51">
        <f>SR_HS2!H88</f>
        <v>129.26318908880518</v>
      </c>
      <c r="M26" s="35"/>
      <c r="N26" s="35"/>
      <c r="O26" s="42"/>
      <c r="P26" s="43"/>
      <c r="Q26" s="43"/>
      <c r="R26" s="43"/>
    </row>
    <row r="27" spans="1:18" s="26" customFormat="1" ht="12.75" customHeight="1">
      <c r="A27" s="48" t="str">
        <f>SR_HS2!A101</f>
        <v>90</v>
      </c>
      <c r="B27" s="58" t="str">
        <f>SR_HS2!B101</f>
        <v>  Prístroje optické, fotografické, meracie, kontrolné presné, lekárske</v>
      </c>
      <c r="C27" s="143">
        <f>SR_HS2!C101</f>
        <v>210.55674</v>
      </c>
      <c r="D27" s="153">
        <f>SR_HS2!D101</f>
        <v>60.343679</v>
      </c>
      <c r="E27" s="154">
        <f>SR_HS2!E101</f>
        <v>197.975282</v>
      </c>
      <c r="F27" s="103">
        <f t="shared" si="0"/>
        <v>2.431455536707801</v>
      </c>
      <c r="G27" s="144">
        <f>SR_HS2!F101</f>
        <v>79.008351</v>
      </c>
      <c r="H27" s="108">
        <f t="shared" si="1"/>
        <v>0.9449209011630557</v>
      </c>
      <c r="I27" s="167">
        <f t="shared" si="2"/>
        <v>-118.96693099999999</v>
      </c>
      <c r="J27" s="137">
        <f t="shared" si="3"/>
        <v>-12.581457999999998</v>
      </c>
      <c r="K27" s="114">
        <f>SR_HS2!G101</f>
        <v>94.0246709746741</v>
      </c>
      <c r="L27" s="51">
        <f>SR_HS2!H101</f>
        <v>130.93061661023353</v>
      </c>
      <c r="M27" s="35"/>
      <c r="N27" s="35"/>
      <c r="O27" s="42"/>
      <c r="P27" s="43"/>
      <c r="Q27" s="43"/>
      <c r="R27" s="43"/>
    </row>
    <row r="28" spans="1:18" s="26" customFormat="1" ht="12.75" customHeight="1">
      <c r="A28" s="48" t="str">
        <f>SR_HS2!A73</f>
        <v>61</v>
      </c>
      <c r="B28" s="58" t="str">
        <f>SR_HS2!B73</f>
        <v>  Odevy a odevné doplnky, pletené alebo háčkované</v>
      </c>
      <c r="C28" s="143">
        <f>SR_HS2!C73</f>
        <v>47.813314</v>
      </c>
      <c r="D28" s="153">
        <f>SR_HS2!D73</f>
        <v>52.271094</v>
      </c>
      <c r="E28" s="154">
        <f>SR_HS2!E73</f>
        <v>88.583007</v>
      </c>
      <c r="F28" s="103">
        <f t="shared" si="0"/>
        <v>1.0879420938436946</v>
      </c>
      <c r="G28" s="144">
        <f>SR_HS2!F73</f>
        <v>73.827567</v>
      </c>
      <c r="H28" s="108">
        <f t="shared" si="1"/>
        <v>0.8829599688812119</v>
      </c>
      <c r="I28" s="167">
        <f t="shared" si="2"/>
        <v>-14.755439999999993</v>
      </c>
      <c r="J28" s="137">
        <f t="shared" si="3"/>
        <v>40.769693</v>
      </c>
      <c r="K28" s="114">
        <f>SR_HS2!G73</f>
        <v>185.2684944616054</v>
      </c>
      <c r="L28" s="51">
        <f>SR_HS2!H73</f>
        <v>141.23975863218016</v>
      </c>
      <c r="M28" s="35"/>
      <c r="N28" s="35"/>
      <c r="O28" s="42"/>
      <c r="P28" s="43"/>
      <c r="Q28" s="43"/>
      <c r="R28" s="43"/>
    </row>
    <row r="29" spans="1:18" s="26" customFormat="1" ht="12.75" customHeight="1">
      <c r="A29" s="48" t="str">
        <f>SR_HS2!A94</f>
        <v>83</v>
      </c>
      <c r="B29" s="58" t="str">
        <f>SR_HS2!B94</f>
        <v>  Rôzne predmety zo základných kovov</v>
      </c>
      <c r="C29" s="143">
        <f>SR_HS2!C94</f>
        <v>65.035837</v>
      </c>
      <c r="D29" s="153">
        <f>SR_HS2!D94</f>
        <v>70.583751</v>
      </c>
      <c r="E29" s="154">
        <f>SR_HS2!E94</f>
        <v>72.189284</v>
      </c>
      <c r="F29" s="103">
        <f t="shared" si="0"/>
        <v>0.886600753889932</v>
      </c>
      <c r="G29" s="144">
        <f>SR_HS2!F94</f>
        <v>67.585314</v>
      </c>
      <c r="H29" s="108">
        <f t="shared" si="1"/>
        <v>0.8083041223106666</v>
      </c>
      <c r="I29" s="167">
        <f t="shared" si="2"/>
        <v>-4.603970000000004</v>
      </c>
      <c r="J29" s="137">
        <f t="shared" si="3"/>
        <v>7.153447</v>
      </c>
      <c r="K29" s="114">
        <f>SR_HS2!G94</f>
        <v>110.99923877353959</v>
      </c>
      <c r="L29" s="51">
        <f>SR_HS2!H94</f>
        <v>95.7519443816467</v>
      </c>
      <c r="M29" s="35"/>
      <c r="N29" s="35"/>
      <c r="O29" s="42"/>
      <c r="P29" s="43"/>
      <c r="Q29" s="43"/>
      <c r="R29" s="43"/>
    </row>
    <row r="30" spans="1:18" s="26" customFormat="1" ht="12.75" customHeight="1">
      <c r="A30" s="48" t="str">
        <f>SR_HS2!A86</f>
        <v>74</v>
      </c>
      <c r="B30" s="58" t="str">
        <f>SR_HS2!B86</f>
        <v>  Meď a predmety z medi</v>
      </c>
      <c r="C30" s="143">
        <f>SR_HS2!C86</f>
        <v>59.272429</v>
      </c>
      <c r="D30" s="153">
        <f>SR_HS2!D86</f>
        <v>63.080557</v>
      </c>
      <c r="E30" s="154">
        <f>SR_HS2!E86</f>
        <v>148.386334</v>
      </c>
      <c r="F30" s="103">
        <f t="shared" si="0"/>
        <v>1.8224233335153075</v>
      </c>
      <c r="G30" s="144">
        <f>SR_HS2!F86</f>
        <v>42.190526</v>
      </c>
      <c r="H30" s="108">
        <f t="shared" si="1"/>
        <v>0.5045885573344433</v>
      </c>
      <c r="I30" s="167">
        <f t="shared" si="2"/>
        <v>-106.195808</v>
      </c>
      <c r="J30" s="137">
        <f t="shared" si="3"/>
        <v>89.113905</v>
      </c>
      <c r="K30" s="114">
        <f>SR_HS2!G86</f>
        <v>250.3463018193501</v>
      </c>
      <c r="L30" s="51">
        <f>SR_HS2!H86</f>
        <v>66.88356604080082</v>
      </c>
      <c r="M30" s="35"/>
      <c r="N30" s="35"/>
      <c r="O30" s="42"/>
      <c r="P30" s="43"/>
      <c r="Q30" s="43"/>
      <c r="R30" s="43"/>
    </row>
    <row r="31" spans="1:18" s="26" customFormat="1" ht="12.75" customHeight="1">
      <c r="A31" s="48" t="str">
        <f>SR_HS2!A82</f>
        <v>70</v>
      </c>
      <c r="B31" s="58" t="str">
        <f>SR_HS2!B82</f>
        <v>  Sklo a sklenený tovar</v>
      </c>
      <c r="C31" s="143">
        <f>SR_HS2!C82</f>
        <v>43.979745</v>
      </c>
      <c r="D31" s="153">
        <f>SR_HS2!D82</f>
        <v>58.789585</v>
      </c>
      <c r="E31" s="154">
        <f>SR_HS2!E82</f>
        <v>49.913251</v>
      </c>
      <c r="F31" s="103">
        <f t="shared" si="0"/>
        <v>0.6130151667067013</v>
      </c>
      <c r="G31" s="144">
        <f>SR_HS2!F82</f>
        <v>58.926356</v>
      </c>
      <c r="H31" s="108">
        <f t="shared" si="1"/>
        <v>0.7047450644018002</v>
      </c>
      <c r="I31" s="167">
        <f t="shared" si="2"/>
        <v>9.013104999999996</v>
      </c>
      <c r="J31" s="137">
        <f t="shared" si="3"/>
        <v>5.933506000000001</v>
      </c>
      <c r="K31" s="114">
        <f>SR_HS2!G82</f>
        <v>113.49145157617444</v>
      </c>
      <c r="L31" s="51">
        <f>SR_HS2!H82</f>
        <v>100.23264494893101</v>
      </c>
      <c r="M31" s="35"/>
      <c r="N31" s="35"/>
      <c r="O31" s="42"/>
      <c r="P31" s="43"/>
      <c r="Q31" s="43"/>
      <c r="R31" s="43"/>
    </row>
    <row r="32" spans="1:18" s="26" customFormat="1" ht="12.75" customHeight="1">
      <c r="A32" s="48" t="str">
        <f>SR_HS2!A74</f>
        <v>62</v>
      </c>
      <c r="B32" s="58" t="str">
        <f>SR_HS2!B74</f>
        <v>  Odevy a odevné doplnky iné ako pletené alebo háčkované</v>
      </c>
      <c r="C32" s="143">
        <f>SR_HS2!C74</f>
        <v>43.28435</v>
      </c>
      <c r="D32" s="153">
        <f>SR_HS2!D74</f>
        <v>52.860562</v>
      </c>
      <c r="E32" s="154">
        <f>SR_HS2!E74</f>
        <v>67.409262</v>
      </c>
      <c r="F32" s="103">
        <f t="shared" si="0"/>
        <v>0.827894379841251</v>
      </c>
      <c r="G32" s="144">
        <f>SR_HS2!F74</f>
        <v>58.245131</v>
      </c>
      <c r="H32" s="108">
        <f t="shared" si="1"/>
        <v>0.6965977770233457</v>
      </c>
      <c r="I32" s="167">
        <f t="shared" si="2"/>
        <v>-9.164130999999998</v>
      </c>
      <c r="J32" s="137">
        <f t="shared" si="3"/>
        <v>24.124911999999995</v>
      </c>
      <c r="K32" s="114">
        <f>SR_HS2!G74</f>
        <v>155.73587682384047</v>
      </c>
      <c r="L32" s="51">
        <f>SR_HS2!H74</f>
        <v>110.18636351236675</v>
      </c>
      <c r="M32" s="35"/>
      <c r="N32" s="35"/>
      <c r="O32" s="42"/>
      <c r="P32" s="43"/>
      <c r="Q32" s="43"/>
      <c r="R32" s="43"/>
    </row>
    <row r="33" spans="1:18" s="26" customFormat="1" ht="12.75" customHeight="1">
      <c r="A33" s="59" t="str">
        <f>SR_HS2!A97</f>
        <v>86</v>
      </c>
      <c r="B33" s="60" t="str">
        <f>SR_HS2!B97</f>
        <v>  Lokomotívy; vozový park a jeho časti; zvrškový upevňovací materiál </v>
      </c>
      <c r="C33" s="148">
        <f>SR_HS2!C97</f>
        <v>15.413316</v>
      </c>
      <c r="D33" s="157">
        <f>SR_HS2!D97</f>
        <v>47.709728</v>
      </c>
      <c r="E33" s="158">
        <f>SR_HS2!E97</f>
        <v>29.838849</v>
      </c>
      <c r="F33" s="106">
        <f t="shared" si="0"/>
        <v>0.36646915653863316</v>
      </c>
      <c r="G33" s="149">
        <f>SR_HS2!F97</f>
        <v>46.680801</v>
      </c>
      <c r="H33" s="111">
        <f t="shared" si="1"/>
        <v>0.5582911678277309</v>
      </c>
      <c r="I33" s="170">
        <f t="shared" si="2"/>
        <v>16.841952000000003</v>
      </c>
      <c r="J33" s="138">
        <f t="shared" si="3"/>
        <v>14.425533</v>
      </c>
      <c r="K33" s="117">
        <f>SR_HS2!G97</f>
        <v>193.5913660629549</v>
      </c>
      <c r="L33" s="62">
        <f>SR_HS2!H97</f>
        <v>97.84336016336124</v>
      </c>
      <c r="M33" s="35"/>
      <c r="N33" s="35"/>
      <c r="O33" s="42"/>
      <c r="P33" s="43"/>
      <c r="Q33" s="43"/>
      <c r="R33" s="43"/>
    </row>
    <row r="34" spans="1:18" s="26" customFormat="1" ht="12.75" customHeight="1">
      <c r="A34" s="63" t="str">
        <f>SR_HS2!A42</f>
        <v>30</v>
      </c>
      <c r="B34" s="64" t="str">
        <f>SR_HS2!B42</f>
        <v>  Farmaceutické výrobky</v>
      </c>
      <c r="C34" s="150">
        <f>SR_HS2!C42</f>
        <v>204.011378</v>
      </c>
      <c r="D34" s="159">
        <f>SR_HS2!D42</f>
        <v>42.5138</v>
      </c>
      <c r="E34" s="160">
        <f>SR_HS2!E42</f>
        <v>245.346728</v>
      </c>
      <c r="F34" s="107">
        <f t="shared" si="0"/>
        <v>3.0132532414260833</v>
      </c>
      <c r="G34" s="145">
        <f>SR_HS2!F42</f>
        <v>55.079527</v>
      </c>
      <c r="H34" s="112">
        <f t="shared" si="1"/>
        <v>0.6587379135210004</v>
      </c>
      <c r="I34" s="168">
        <f t="shared" si="2"/>
        <v>-190.267201</v>
      </c>
      <c r="J34" s="136">
        <f t="shared" si="3"/>
        <v>41.335350000000005</v>
      </c>
      <c r="K34" s="118">
        <f>SR_HS2!G42</f>
        <v>120.26129640671317</v>
      </c>
      <c r="L34" s="66">
        <f>SR_HS2!H42</f>
        <v>129.55681919753115</v>
      </c>
      <c r="M34" s="35"/>
      <c r="N34" s="35"/>
      <c r="O34" s="42"/>
      <c r="P34" s="43"/>
      <c r="Q34" s="43"/>
      <c r="R34" s="43"/>
    </row>
    <row r="35" spans="1:18" s="26" customFormat="1" ht="12.75" customHeight="1">
      <c r="A35" s="48" t="str">
        <f>SR_HS2!A41</f>
        <v>29</v>
      </c>
      <c r="B35" s="58" t="str">
        <f>SR_HS2!B41</f>
        <v>  Výrobky organickej chémie</v>
      </c>
      <c r="C35" s="143">
        <f>SR_HS2!C41</f>
        <v>46.038975</v>
      </c>
      <c r="D35" s="153">
        <f>SR_HS2!D41</f>
        <v>50.495429</v>
      </c>
      <c r="E35" s="154">
        <f>SR_HS2!E41</f>
        <v>70.286598</v>
      </c>
      <c r="F35" s="103">
        <f t="shared" si="0"/>
        <v>0.8632327032798743</v>
      </c>
      <c r="G35" s="144">
        <f>SR_HS2!F41</f>
        <v>53.264017</v>
      </c>
      <c r="H35" s="108">
        <f t="shared" si="1"/>
        <v>0.6370248499833178</v>
      </c>
      <c r="I35" s="167">
        <f t="shared" si="2"/>
        <v>-17.022580999999995</v>
      </c>
      <c r="J35" s="137">
        <f t="shared" si="3"/>
        <v>24.247622999999997</v>
      </c>
      <c r="K35" s="114">
        <f>SR_HS2!G41</f>
        <v>152.66759957188447</v>
      </c>
      <c r="L35" s="51">
        <f>SR_HS2!H41</f>
        <v>105.48284875448826</v>
      </c>
      <c r="M35" s="35"/>
      <c r="N35" s="35"/>
      <c r="O35" s="42"/>
      <c r="P35" s="43"/>
      <c r="Q35" s="43"/>
      <c r="R35" s="43"/>
    </row>
    <row r="36" spans="1:18" s="26" customFormat="1" ht="12.75" customHeight="1">
      <c r="A36" s="48" t="str">
        <f>SR_HS2!A29</f>
        <v>17</v>
      </c>
      <c r="B36" s="58" t="str">
        <f>SR_HS2!B29</f>
        <v>  Cukor a cukrovinky</v>
      </c>
      <c r="C36" s="143">
        <f>SR_HS2!C29</f>
        <v>33.154624</v>
      </c>
      <c r="D36" s="153">
        <f>SR_HS2!D29</f>
        <v>33.127983</v>
      </c>
      <c r="E36" s="154">
        <f>SR_HS2!E29</f>
        <v>23.504895</v>
      </c>
      <c r="F36" s="103">
        <f t="shared" si="0"/>
        <v>0.28867799308140657</v>
      </c>
      <c r="G36" s="144">
        <f>SR_HS2!F29</f>
        <v>38.77978</v>
      </c>
      <c r="H36" s="108">
        <f t="shared" si="1"/>
        <v>0.4637968543920762</v>
      </c>
      <c r="I36" s="167">
        <f t="shared" si="2"/>
        <v>15.274885000000001</v>
      </c>
      <c r="J36" s="137">
        <f t="shared" si="3"/>
        <v>-9.649728999999997</v>
      </c>
      <c r="K36" s="114">
        <f>SR_HS2!G29</f>
        <v>70.89477172173632</v>
      </c>
      <c r="L36" s="51">
        <f>SR_HS2!H29</f>
        <v>117.06049233362623</v>
      </c>
      <c r="M36" s="35"/>
      <c r="N36" s="35"/>
      <c r="O36" s="42"/>
      <c r="P36" s="43"/>
      <c r="Q36" s="43"/>
      <c r="R36" s="43"/>
    </row>
    <row r="37" spans="1:18" s="26" customFormat="1" ht="12.75" customHeight="1">
      <c r="A37" s="48" t="str">
        <f>SR_HS2!A16</f>
        <v>04</v>
      </c>
      <c r="B37" s="49" t="str">
        <f>SR_HS2!B16</f>
        <v>  Mlieko, vajcia, med, jedlé výrobky živočíšneho pôvodu</v>
      </c>
      <c r="C37" s="143">
        <f>SR_HS2!C16</f>
        <v>41.066076</v>
      </c>
      <c r="D37" s="153">
        <f>SR_HS2!D16</f>
        <v>31.591672</v>
      </c>
      <c r="E37" s="154">
        <f>SR_HS2!E16</f>
        <v>45.393535</v>
      </c>
      <c r="F37" s="103">
        <f t="shared" si="0"/>
        <v>0.5575057698692373</v>
      </c>
      <c r="G37" s="144">
        <f>SR_HS2!F16</f>
        <v>38.304512</v>
      </c>
      <c r="H37" s="108">
        <f t="shared" si="1"/>
        <v>0.4581127632653804</v>
      </c>
      <c r="I37" s="167">
        <f t="shared" si="2"/>
        <v>-7.089022999999997</v>
      </c>
      <c r="J37" s="137">
        <f t="shared" si="3"/>
        <v>4.3274589999999975</v>
      </c>
      <c r="K37" s="114">
        <f>SR_HS2!G16</f>
        <v>110.53779523517171</v>
      </c>
      <c r="L37" s="51">
        <f>SR_HS2!H16</f>
        <v>121.24876454782134</v>
      </c>
      <c r="M37" s="35"/>
      <c r="N37" s="35"/>
      <c r="O37" s="42"/>
      <c r="P37" s="43"/>
      <c r="Q37" s="43"/>
      <c r="R37" s="43"/>
    </row>
    <row r="38" spans="1:18" s="26" customFormat="1" ht="12.75" customHeight="1">
      <c r="A38" s="48" t="str">
        <f>SR_HS2!A24</f>
        <v>12</v>
      </c>
      <c r="B38" s="49" t="str">
        <f>SR_HS2!B24</f>
        <v>  Olejnaté semená a plody; priemyselné a liečivé rastliny; slama</v>
      </c>
      <c r="C38" s="143">
        <f>SR_HS2!C24</f>
        <v>9.763378</v>
      </c>
      <c r="D38" s="161">
        <f>SR_HS2!D24</f>
        <v>24.660079</v>
      </c>
      <c r="E38" s="154">
        <f>SR_HS2!E24</f>
        <v>12.41672</v>
      </c>
      <c r="F38" s="103">
        <f t="shared" si="0"/>
        <v>0.1524973334385779</v>
      </c>
      <c r="G38" s="144">
        <f>SR_HS2!F24</f>
        <v>48.887822</v>
      </c>
      <c r="H38" s="108">
        <f t="shared" si="1"/>
        <v>0.5846866088894711</v>
      </c>
      <c r="I38" s="167">
        <f t="shared" si="2"/>
        <v>36.471102</v>
      </c>
      <c r="J38" s="137">
        <f t="shared" si="3"/>
        <v>2.6533420000000003</v>
      </c>
      <c r="K38" s="114">
        <f>SR_HS2!G24</f>
        <v>127.17647519127088</v>
      </c>
      <c r="L38" s="51">
        <f>SR_HS2!H24</f>
        <v>198.24681826850596</v>
      </c>
      <c r="M38" s="35"/>
      <c r="N38" s="35"/>
      <c r="O38" s="42"/>
      <c r="P38" s="43"/>
      <c r="Q38" s="43"/>
      <c r="R38" s="43"/>
    </row>
    <row r="39" spans="1:18" s="26" customFormat="1" ht="12.75" customHeight="1">
      <c r="A39" s="48" t="str">
        <f>SR_HS2!A37</f>
        <v>25</v>
      </c>
      <c r="B39" s="58" t="str">
        <f>SR_HS2!B37</f>
        <v>  Soľ; síra; zeminy a kamene; sadra; vápno a cement</v>
      </c>
      <c r="C39" s="143">
        <f>SR_HS2!C37</f>
        <v>18.250808</v>
      </c>
      <c r="D39" s="153">
        <f>SR_HS2!D37</f>
        <v>24.919129</v>
      </c>
      <c r="E39" s="154">
        <f>SR_HS2!E37</f>
        <v>19.525127</v>
      </c>
      <c r="F39" s="103">
        <f t="shared" si="0"/>
        <v>0.23980002790991345</v>
      </c>
      <c r="G39" s="144">
        <f>SR_HS2!F37</f>
        <v>29.762184</v>
      </c>
      <c r="H39" s="108">
        <f t="shared" si="1"/>
        <v>0.3559485721434773</v>
      </c>
      <c r="I39" s="167">
        <f t="shared" si="2"/>
        <v>10.237057</v>
      </c>
      <c r="J39" s="137">
        <f t="shared" si="3"/>
        <v>1.274319000000002</v>
      </c>
      <c r="K39" s="114">
        <f>SR_HS2!G37</f>
        <v>106.98226073059342</v>
      </c>
      <c r="L39" s="51">
        <f>SR_HS2!H37</f>
        <v>119.43508940460961</v>
      </c>
      <c r="M39" s="35"/>
      <c r="N39" s="35"/>
      <c r="O39" s="42"/>
      <c r="P39" s="43"/>
      <c r="Q39" s="43"/>
      <c r="R39" s="43"/>
    </row>
    <row r="40" spans="1:18" s="26" customFormat="1" ht="12.75" customHeight="1">
      <c r="A40" s="48" t="str">
        <f>SR_HS2!A83</f>
        <v>71</v>
      </c>
      <c r="B40" s="58" t="str">
        <f>SR_HS2!B83</f>
        <v>  Perly, drahokamy, drahé kovy; bižutéria; mince</v>
      </c>
      <c r="C40" s="143">
        <f>SR_HS2!C83</f>
        <v>33.505388</v>
      </c>
      <c r="D40" s="161">
        <f>SR_HS2!D83</f>
        <v>44.6544</v>
      </c>
      <c r="E40" s="154">
        <f>SR_HS2!E83</f>
        <v>38.522483</v>
      </c>
      <c r="F40" s="103">
        <f t="shared" si="0"/>
        <v>0.47311817733934153</v>
      </c>
      <c r="G40" s="144">
        <f>SR_HS2!F83</f>
        <v>33.641267</v>
      </c>
      <c r="H40" s="108">
        <f t="shared" si="1"/>
        <v>0.40234147311727797</v>
      </c>
      <c r="I40" s="167">
        <f t="shared" si="2"/>
        <v>-4.881216000000002</v>
      </c>
      <c r="J40" s="137">
        <f t="shared" si="3"/>
        <v>5.017094999999998</v>
      </c>
      <c r="K40" s="114">
        <f>SR_HS2!G83</f>
        <v>114.97399463035616</v>
      </c>
      <c r="L40" s="51">
        <f>SR_HS2!H83</f>
        <v>75.33695895589236</v>
      </c>
      <c r="M40" s="35"/>
      <c r="N40" s="35"/>
      <c r="O40" s="42"/>
      <c r="P40" s="43"/>
      <c r="Q40" s="43"/>
      <c r="R40" s="43"/>
    </row>
    <row r="41" spans="1:18" s="26" customFormat="1" ht="12.75" customHeight="1">
      <c r="A41" s="48" t="str">
        <f>SR_HS2!A106</f>
        <v>95</v>
      </c>
      <c r="B41" s="58" t="str">
        <f>SR_HS2!B106</f>
        <v>  Hračky, hry a športové potreby; ich časti, súčasti a príslušenstvo</v>
      </c>
      <c r="C41" s="143">
        <f>SR_HS2!C106</f>
        <v>25.057985</v>
      </c>
      <c r="D41" s="153">
        <f>SR_HS2!D106</f>
        <v>29.043811</v>
      </c>
      <c r="E41" s="154">
        <f>SR_HS2!E106</f>
        <v>30.286519</v>
      </c>
      <c r="F41" s="103">
        <f t="shared" si="0"/>
        <v>0.3719672656415563</v>
      </c>
      <c r="G41" s="144">
        <f>SR_HS2!F106</f>
        <v>28.76461</v>
      </c>
      <c r="H41" s="108">
        <f t="shared" si="1"/>
        <v>0.3440178267080127</v>
      </c>
      <c r="I41" s="167">
        <f t="shared" si="2"/>
        <v>-1.5219089999999973</v>
      </c>
      <c r="J41" s="137">
        <f t="shared" si="3"/>
        <v>5.228534</v>
      </c>
      <c r="K41" s="114">
        <f>SR_HS2!G106</f>
        <v>120.86574000263788</v>
      </c>
      <c r="L41" s="51">
        <f>SR_HS2!H106</f>
        <v>99.0386902049459</v>
      </c>
      <c r="M41" s="35"/>
      <c r="N41" s="35"/>
      <c r="O41" s="42"/>
      <c r="P41" s="43"/>
      <c r="Q41" s="43"/>
      <c r="R41" s="43"/>
    </row>
    <row r="42" spans="1:18" s="26" customFormat="1" ht="12.75" customHeight="1">
      <c r="A42" s="48" t="str">
        <f>SR_HS2!A22</f>
        <v>10</v>
      </c>
      <c r="B42" s="49" t="str">
        <f>SR_HS2!B22</f>
        <v>  Obilniny</v>
      </c>
      <c r="C42" s="143">
        <f>SR_HS2!C22</f>
        <v>12.50979</v>
      </c>
      <c r="D42" s="153">
        <f>SR_HS2!D22</f>
        <v>35.785063</v>
      </c>
      <c r="E42" s="154">
        <f>SR_HS2!E22</f>
        <v>25.159064</v>
      </c>
      <c r="F42" s="103">
        <f t="shared" si="0"/>
        <v>0.30899385440039895</v>
      </c>
      <c r="G42" s="144">
        <f>SR_HS2!F22</f>
        <v>49.035719</v>
      </c>
      <c r="H42" s="108">
        <f t="shared" si="1"/>
        <v>0.5864554214865004</v>
      </c>
      <c r="I42" s="167">
        <f t="shared" si="2"/>
        <v>23.876655</v>
      </c>
      <c r="J42" s="137">
        <f t="shared" si="3"/>
        <v>12.649274</v>
      </c>
      <c r="K42" s="114">
        <f>SR_HS2!G22</f>
        <v>201.11499873299232</v>
      </c>
      <c r="L42" s="51">
        <f>SR_HS2!H22</f>
        <v>137.0284551406267</v>
      </c>
      <c r="M42" s="35"/>
      <c r="N42" s="35"/>
      <c r="O42" s="42"/>
      <c r="P42" s="43"/>
      <c r="Q42" s="43"/>
      <c r="R42" s="43"/>
    </row>
    <row r="43" spans="1:18" s="26" customFormat="1" ht="12.75" customHeight="1">
      <c r="A43" s="59" t="str">
        <f>SR_HS2!A61</f>
        <v>49</v>
      </c>
      <c r="B43" s="60" t="str">
        <f>SR_HS2!B61</f>
        <v>  Knihy, noviny, obrazy a iné polygrafické výrobky; strojopisy a plány</v>
      </c>
      <c r="C43" s="148">
        <f>SR_HS2!C61</f>
        <v>14.400859</v>
      </c>
      <c r="D43" s="188">
        <f>SR_HS2!D61</f>
        <v>28.707863</v>
      </c>
      <c r="E43" s="158">
        <f>SR_HS2!E61</f>
        <v>21.71289</v>
      </c>
      <c r="F43" s="106">
        <f t="shared" si="0"/>
        <v>0.2666692835342316</v>
      </c>
      <c r="G43" s="149">
        <f>SR_HS2!F61</f>
        <v>27.578194</v>
      </c>
      <c r="H43" s="111">
        <f t="shared" si="1"/>
        <v>0.3298285763099849</v>
      </c>
      <c r="I43" s="170">
        <f t="shared" si="2"/>
        <v>5.865303999999998</v>
      </c>
      <c r="J43" s="138">
        <f t="shared" si="3"/>
        <v>7.312031000000001</v>
      </c>
      <c r="K43" s="127">
        <f>SR_HS2!G61</f>
        <v>150.7749641879002</v>
      </c>
      <c r="L43" s="62">
        <f>SR_HS2!H61</f>
        <v>96.06494917437777</v>
      </c>
      <c r="M43" s="35"/>
      <c r="N43" s="35"/>
      <c r="O43" s="42"/>
      <c r="P43" s="43"/>
      <c r="Q43" s="43"/>
      <c r="R43" s="43"/>
    </row>
    <row r="44" spans="1:18" s="26" customFormat="1" ht="12.75" customHeight="1">
      <c r="A44" s="44" t="str">
        <f>SR_HS2!A45</f>
        <v>33</v>
      </c>
      <c r="B44" s="68" t="str">
        <f>SR_HS2!B45</f>
        <v>  Silice a rezinoidy; voňavkárske, kozmetické a toaletné prípravky</v>
      </c>
      <c r="C44" s="141">
        <f>SR_HS2!C45</f>
        <v>26.862594</v>
      </c>
      <c r="D44" s="164">
        <f>SR_HS2!D45</f>
        <v>19.407012</v>
      </c>
      <c r="E44" s="152">
        <f>SR_HS2!E45</f>
        <v>40.740736</v>
      </c>
      <c r="F44" s="105">
        <f t="shared" si="0"/>
        <v>0.5003618993039284</v>
      </c>
      <c r="G44" s="142">
        <f>SR_HS2!F45</f>
        <v>28.874166</v>
      </c>
      <c r="H44" s="110">
        <f t="shared" si="1"/>
        <v>0.3453280901540606</v>
      </c>
      <c r="I44" s="166">
        <f t="shared" si="2"/>
        <v>-11.86657</v>
      </c>
      <c r="J44" s="136">
        <f t="shared" si="3"/>
        <v>13.878141999999997</v>
      </c>
      <c r="K44" s="116">
        <f>SR_HS2!G45</f>
        <v>151.66344694782637</v>
      </c>
      <c r="L44" s="47">
        <f>SR_HS2!H45</f>
        <v>148.78213091227025</v>
      </c>
      <c r="M44" s="35"/>
      <c r="N44" s="35"/>
      <c r="O44" s="42"/>
      <c r="P44" s="43"/>
      <c r="Q44" s="43"/>
      <c r="R44" s="43"/>
    </row>
    <row r="45" spans="1:18" s="26" customFormat="1" ht="12.75" customHeight="1">
      <c r="A45" s="48" t="str">
        <f>SR_HS2!A30</f>
        <v>18</v>
      </c>
      <c r="B45" s="58" t="str">
        <f>SR_HS2!B30</f>
        <v>  Kakao a kakaové prípravky</v>
      </c>
      <c r="C45" s="143">
        <f>SR_HS2!C30</f>
        <v>20.750249</v>
      </c>
      <c r="D45" s="153">
        <f>SR_HS2!D30</f>
        <v>20.259108</v>
      </c>
      <c r="E45" s="154">
        <f>SR_HS2!E30</f>
        <v>24.17343</v>
      </c>
      <c r="F45" s="103">
        <f t="shared" si="0"/>
        <v>0.29688868034908755</v>
      </c>
      <c r="G45" s="144">
        <f>SR_HS2!F30</f>
        <v>29.497542</v>
      </c>
      <c r="H45" s="108">
        <f t="shared" si="1"/>
        <v>0.35278351738710606</v>
      </c>
      <c r="I45" s="167">
        <f t="shared" si="2"/>
        <v>5.3241119999999995</v>
      </c>
      <c r="J45" s="137">
        <f t="shared" si="3"/>
        <v>3.4231809999999996</v>
      </c>
      <c r="K45" s="114">
        <f>SR_HS2!G30</f>
        <v>116.4970598666069</v>
      </c>
      <c r="L45" s="51">
        <f>SR_HS2!H30</f>
        <v>145.60138580632474</v>
      </c>
      <c r="M45" s="35"/>
      <c r="N45" s="35"/>
      <c r="O45" s="42"/>
      <c r="P45" s="43"/>
      <c r="Q45" s="43"/>
      <c r="R45" s="43"/>
    </row>
    <row r="46" spans="1:18" s="26" customFormat="1" ht="12.75" customHeight="1">
      <c r="A46" s="48" t="str">
        <f>SR_HS2!A50</f>
        <v>38</v>
      </c>
      <c r="B46" s="58" t="str">
        <f>SR_HS2!B50</f>
        <v>  Rôzne chemické výrobky</v>
      </c>
      <c r="C46" s="143">
        <f>SR_HS2!C50</f>
        <v>46.09293</v>
      </c>
      <c r="D46" s="153">
        <f>SR_HS2!D50</f>
        <v>19.899819</v>
      </c>
      <c r="E46" s="154">
        <f>SR_HS2!E50</f>
        <v>58.046718</v>
      </c>
      <c r="F46" s="103">
        <f aca="true" t="shared" si="4" ref="F46:F77">E46/$E$11*100</f>
        <v>0.7129072500516321</v>
      </c>
      <c r="G46" s="144">
        <f>SR_HS2!F50</f>
        <v>25.983784</v>
      </c>
      <c r="H46" s="108">
        <f aca="true" t="shared" si="5" ref="H46:H77">G46/$G$11*100</f>
        <v>0.3107598156669057</v>
      </c>
      <c r="I46" s="167">
        <f aca="true" t="shared" si="6" ref="I46:I77">G46-E46</f>
        <v>-32.062934</v>
      </c>
      <c r="J46" s="137">
        <f aca="true" t="shared" si="7" ref="J46:J77">E46-C46</f>
        <v>11.953787999999996</v>
      </c>
      <c r="K46" s="114">
        <f>SR_HS2!G50</f>
        <v>125.93410312601085</v>
      </c>
      <c r="L46" s="51">
        <f>SR_HS2!H50</f>
        <v>130.57296651793666</v>
      </c>
      <c r="M46" s="35"/>
      <c r="N46" s="35"/>
      <c r="O46" s="42"/>
      <c r="P46" s="43"/>
      <c r="Q46" s="43"/>
      <c r="R46" s="43"/>
    </row>
    <row r="47" spans="1:18" s="26" customFormat="1" ht="12.75" customHeight="1">
      <c r="A47" s="48" t="str">
        <f>SR_HS2!A14</f>
        <v>02</v>
      </c>
      <c r="B47" s="49" t="str">
        <f>SR_HS2!B14</f>
        <v>  Mäso a jedlé droby</v>
      </c>
      <c r="C47" s="143">
        <f>SR_HS2!C14</f>
        <v>48.485395</v>
      </c>
      <c r="D47" s="153">
        <f>SR_HS2!D14</f>
        <v>13.301536</v>
      </c>
      <c r="E47" s="154">
        <f>SR_HS2!E14</f>
        <v>50.348981</v>
      </c>
      <c r="F47" s="103">
        <f t="shared" si="4"/>
        <v>0.6183666333661082</v>
      </c>
      <c r="G47" s="144">
        <f>SR_HS2!F14</f>
        <v>18.952468</v>
      </c>
      <c r="H47" s="108">
        <f t="shared" si="5"/>
        <v>0.2266669651392164</v>
      </c>
      <c r="I47" s="167">
        <f t="shared" si="6"/>
        <v>-31.396513000000002</v>
      </c>
      <c r="J47" s="137">
        <f t="shared" si="7"/>
        <v>1.863586000000005</v>
      </c>
      <c r="K47" s="114">
        <f>SR_HS2!G14</f>
        <v>103.84360280038969</v>
      </c>
      <c r="L47" s="51">
        <f>SR_HS2!H14</f>
        <v>142.48330418381755</v>
      </c>
      <c r="M47" s="35"/>
      <c r="N47" s="35"/>
      <c r="O47" s="42"/>
      <c r="P47" s="43"/>
      <c r="Q47" s="43"/>
      <c r="R47" s="43"/>
    </row>
    <row r="48" spans="1:18" s="26" customFormat="1" ht="12.75" customHeight="1">
      <c r="A48" s="48" t="str">
        <f>SR_HS2!A13</f>
        <v>01</v>
      </c>
      <c r="B48" s="187" t="str">
        <f>SR_HS2!B13</f>
        <v>  Živé zvieratá</v>
      </c>
      <c r="C48" s="143">
        <f>SR_HS2!C13</f>
        <v>7.431689</v>
      </c>
      <c r="D48" s="153">
        <f>SR_HS2!D13</f>
        <v>15.740119</v>
      </c>
      <c r="E48" s="154">
        <f>SR_HS2!E13</f>
        <v>11.547132</v>
      </c>
      <c r="F48" s="103">
        <f t="shared" si="4"/>
        <v>0.14181739129683787</v>
      </c>
      <c r="G48" s="144">
        <f>SR_HS2!F13</f>
        <v>18.553991</v>
      </c>
      <c r="H48" s="108">
        <f t="shared" si="5"/>
        <v>0.2219012759283031</v>
      </c>
      <c r="I48" s="167">
        <f t="shared" si="6"/>
        <v>7.006859</v>
      </c>
      <c r="J48" s="137">
        <f t="shared" si="7"/>
        <v>4.115442999999999</v>
      </c>
      <c r="K48" s="114">
        <f>SR_HS2!G13</f>
        <v>155.3769540140875</v>
      </c>
      <c r="L48" s="51">
        <f>SR_HS2!H13</f>
        <v>117.87706941732779</v>
      </c>
      <c r="M48" s="35"/>
      <c r="N48" s="35"/>
      <c r="O48" s="42"/>
      <c r="P48" s="43"/>
      <c r="Q48" s="43"/>
      <c r="R48" s="43"/>
    </row>
    <row r="49" spans="1:18" s="26" customFormat="1" ht="12.75" customHeight="1">
      <c r="A49" s="48" t="str">
        <f>SR_HS2!A43</f>
        <v>31</v>
      </c>
      <c r="B49" s="58" t="str">
        <f>SR_HS2!B43</f>
        <v>  Hnojivá</v>
      </c>
      <c r="C49" s="143">
        <f>SR_HS2!C43</f>
        <v>12.917236</v>
      </c>
      <c r="D49" s="153">
        <f>SR_HS2!D43</f>
        <v>28.95767</v>
      </c>
      <c r="E49" s="154">
        <f>SR_HS2!E43</f>
        <v>30.259067</v>
      </c>
      <c r="F49" s="103">
        <f t="shared" si="4"/>
        <v>0.37163011083758585</v>
      </c>
      <c r="G49" s="144">
        <f>SR_HS2!F43</f>
        <v>41.879958</v>
      </c>
      <c r="H49" s="108">
        <f t="shared" si="5"/>
        <v>0.500874238648911</v>
      </c>
      <c r="I49" s="167">
        <f t="shared" si="6"/>
        <v>11.620891</v>
      </c>
      <c r="J49" s="137">
        <f t="shared" si="7"/>
        <v>17.341831</v>
      </c>
      <c r="K49" s="114">
        <f>SR_HS2!G43</f>
        <v>234.2534192299343</v>
      </c>
      <c r="L49" s="51">
        <f>SR_HS2!H43</f>
        <v>144.62475054104837</v>
      </c>
      <c r="M49" s="35"/>
      <c r="N49" s="35"/>
      <c r="O49" s="42"/>
      <c r="P49" s="43"/>
      <c r="Q49" s="43"/>
      <c r="R49" s="43"/>
    </row>
    <row r="50" spans="1:18" s="26" customFormat="1" ht="12.75" customHeight="1">
      <c r="A50" s="48" t="str">
        <f>SR_HS2!A34</f>
        <v>22</v>
      </c>
      <c r="B50" s="58" t="str">
        <f>SR_HS2!B34</f>
        <v>  Nápoje, liehoviny a ocot</v>
      </c>
      <c r="C50" s="143">
        <f>SR_HS2!C34</f>
        <v>44.597968</v>
      </c>
      <c r="D50" s="161">
        <f>SR_HS2!D34</f>
        <v>18.81119</v>
      </c>
      <c r="E50" s="154">
        <f>SR_HS2!E34</f>
        <v>47.370428</v>
      </c>
      <c r="F50" s="103">
        <f t="shared" si="4"/>
        <v>0.581785202037587</v>
      </c>
      <c r="G50" s="144">
        <f>SR_HS2!F34</f>
        <v>27.7101</v>
      </c>
      <c r="H50" s="108">
        <f t="shared" si="5"/>
        <v>0.3314061403878482</v>
      </c>
      <c r="I50" s="167">
        <f t="shared" si="6"/>
        <v>-19.660327999999996</v>
      </c>
      <c r="J50" s="137">
        <f t="shared" si="7"/>
        <v>2.7724599999999953</v>
      </c>
      <c r="K50" s="114">
        <f>SR_HS2!G34</f>
        <v>106.21656125678192</v>
      </c>
      <c r="L50" s="51">
        <f>SR_HS2!H34</f>
        <v>147.3064702445725</v>
      </c>
      <c r="M50" s="35"/>
      <c r="N50" s="35"/>
      <c r="O50" s="42"/>
      <c r="P50" s="43"/>
      <c r="Q50" s="43"/>
      <c r="R50" s="43"/>
    </row>
    <row r="51" spans="1:18" s="26" customFormat="1" ht="12.75" customHeight="1">
      <c r="A51" s="48" t="str">
        <f>SR_HS2!A80</f>
        <v>68</v>
      </c>
      <c r="B51" s="58" t="str">
        <f>SR_HS2!B80</f>
        <v>  Predmety z kameňa, sadry, cementu, azbestu, sľudy</v>
      </c>
      <c r="C51" s="143">
        <f>SR_HS2!C80</f>
        <v>12.623501</v>
      </c>
      <c r="D51" s="153">
        <f>SR_HS2!D80</f>
        <v>9.027624</v>
      </c>
      <c r="E51" s="154">
        <f>SR_HS2!E80</f>
        <v>17.513282</v>
      </c>
      <c r="F51" s="103">
        <f t="shared" si="4"/>
        <v>0.21509132884995752</v>
      </c>
      <c r="G51" s="144">
        <f>SR_HS2!F80</f>
        <v>26.547046</v>
      </c>
      <c r="H51" s="108">
        <f t="shared" si="5"/>
        <v>0.3174962938985664</v>
      </c>
      <c r="I51" s="167">
        <f t="shared" si="6"/>
        <v>9.033764000000001</v>
      </c>
      <c r="J51" s="137">
        <f t="shared" si="7"/>
        <v>4.889781000000001</v>
      </c>
      <c r="K51" s="114">
        <f>SR_HS2!G80</f>
        <v>138.7355377878134</v>
      </c>
      <c r="L51" s="51">
        <f>SR_HS2!H80</f>
        <v>294.06459551261776</v>
      </c>
      <c r="M51" s="35"/>
      <c r="N51" s="35"/>
      <c r="O51" s="42"/>
      <c r="P51" s="43"/>
      <c r="Q51" s="43"/>
      <c r="R51" s="43"/>
    </row>
    <row r="52" spans="1:18" s="26" customFormat="1" ht="12.75" customHeight="1">
      <c r="A52" s="48" t="str">
        <f>SR_HS2!A59</f>
        <v>47</v>
      </c>
      <c r="B52" s="58" t="str">
        <f>SR_HS2!B59</f>
        <v>  Vláknina z dreva alebo iných celulózových vláknin; zberový papier</v>
      </c>
      <c r="C52" s="143">
        <f>SR_HS2!C59</f>
        <v>14.232674</v>
      </c>
      <c r="D52" s="153">
        <f>SR_HS2!D59</f>
        <v>13.463971</v>
      </c>
      <c r="E52" s="154">
        <f>SR_HS2!E59</f>
        <v>22.319505</v>
      </c>
      <c r="F52" s="103">
        <f t="shared" si="4"/>
        <v>0.2741194934063913</v>
      </c>
      <c r="G52" s="144">
        <f>SR_HS2!F59</f>
        <v>15.210149</v>
      </c>
      <c r="H52" s="108">
        <f t="shared" si="5"/>
        <v>0.18190972875644942</v>
      </c>
      <c r="I52" s="167">
        <f t="shared" si="6"/>
        <v>-7.109356</v>
      </c>
      <c r="J52" s="137">
        <f t="shared" si="7"/>
        <v>8.086831</v>
      </c>
      <c r="K52" s="114">
        <f>SR_HS2!G59</f>
        <v>156.81877488376395</v>
      </c>
      <c r="L52" s="51">
        <f>SR_HS2!H59</f>
        <v>112.96926441686482</v>
      </c>
      <c r="M52" s="35"/>
      <c r="N52" s="35"/>
      <c r="O52" s="42"/>
      <c r="P52" s="43"/>
      <c r="Q52" s="43"/>
      <c r="R52" s="43"/>
    </row>
    <row r="53" spans="1:18" s="26" customFormat="1" ht="12.75" customHeight="1">
      <c r="A53" s="59" t="str">
        <f>SR_HS2!A33</f>
        <v>21</v>
      </c>
      <c r="B53" s="60" t="str">
        <f>SR_HS2!B33</f>
        <v>  Rôzne jedlé prípravky</v>
      </c>
      <c r="C53" s="148">
        <f>SR_HS2!C33</f>
        <v>26.639404</v>
      </c>
      <c r="D53" s="157">
        <f>SR_HS2!D33</f>
        <v>19.876563</v>
      </c>
      <c r="E53" s="158">
        <f>SR_HS2!E33</f>
        <v>29.609741</v>
      </c>
      <c r="F53" s="106">
        <f t="shared" si="4"/>
        <v>0.36365534104875774</v>
      </c>
      <c r="G53" s="149">
        <f>SR_HS2!F33</f>
        <v>25.999582</v>
      </c>
      <c r="H53" s="111">
        <f t="shared" si="5"/>
        <v>0.3109487559524279</v>
      </c>
      <c r="I53" s="170">
        <f t="shared" si="6"/>
        <v>-3.6101589999999995</v>
      </c>
      <c r="J53" s="138">
        <f t="shared" si="7"/>
        <v>2.9703370000000007</v>
      </c>
      <c r="K53" s="117">
        <f>SR_HS2!G33</f>
        <v>111.15016311926497</v>
      </c>
      <c r="L53" s="62">
        <f>SR_HS2!H33</f>
        <v>130.80522019828075</v>
      </c>
      <c r="M53" s="35"/>
      <c r="N53" s="35"/>
      <c r="O53" s="42"/>
      <c r="P53" s="43"/>
      <c r="Q53" s="43"/>
      <c r="R53" s="43"/>
    </row>
    <row r="54" spans="1:18" s="26" customFormat="1" ht="12.75" customHeight="1">
      <c r="A54" s="63" t="str">
        <f>SR_HS2!A66</f>
        <v>54</v>
      </c>
      <c r="B54" s="64" t="str">
        <f>SR_HS2!B66</f>
        <v>  Umelo vyrobené vlákna</v>
      </c>
      <c r="C54" s="150">
        <f>SR_HS2!C66</f>
        <v>12.973542</v>
      </c>
      <c r="D54" s="159">
        <f>SR_HS2!D66</f>
        <v>19.079488</v>
      </c>
      <c r="E54" s="160">
        <f>SR_HS2!E66</f>
        <v>14.394772</v>
      </c>
      <c r="F54" s="107">
        <f t="shared" si="4"/>
        <v>0.1767909999948702</v>
      </c>
      <c r="G54" s="145">
        <f>SR_HS2!F66</f>
        <v>20.0237</v>
      </c>
      <c r="H54" s="112">
        <f t="shared" si="5"/>
        <v>0.23947864256297005</v>
      </c>
      <c r="I54" s="168">
        <f t="shared" si="6"/>
        <v>5.628928000000002</v>
      </c>
      <c r="J54" s="136">
        <f t="shared" si="7"/>
        <v>1.4212299999999995</v>
      </c>
      <c r="K54" s="118">
        <f>SR_HS2!G66</f>
        <v>110.95483407692363</v>
      </c>
      <c r="L54" s="66">
        <f>SR_HS2!H66</f>
        <v>104.94883300851679</v>
      </c>
      <c r="M54" s="35"/>
      <c r="N54" s="35"/>
      <c r="O54" s="42"/>
      <c r="P54" s="43"/>
      <c r="Q54" s="43"/>
      <c r="R54" s="43"/>
    </row>
    <row r="55" spans="1:18" s="26" customFormat="1" ht="12.75" customHeight="1">
      <c r="A55" s="48" t="str">
        <f>SR_HS2!A107</f>
        <v>96</v>
      </c>
      <c r="B55" s="58" t="str">
        <f>SR_HS2!B107</f>
        <v>  Rôzne výrobky</v>
      </c>
      <c r="C55" s="143">
        <f>SR_HS2!C107</f>
        <v>15.597392</v>
      </c>
      <c r="D55" s="161">
        <f>SR_HS2!D107</f>
        <v>12.371856</v>
      </c>
      <c r="E55" s="154">
        <f>SR_HS2!E107</f>
        <v>15.938359</v>
      </c>
      <c r="F55" s="103">
        <f t="shared" si="4"/>
        <v>0.19574873613053678</v>
      </c>
      <c r="G55" s="144">
        <f>SR_HS2!F107</f>
        <v>13.797219</v>
      </c>
      <c r="H55" s="108">
        <f t="shared" si="5"/>
        <v>0.1650114253241918</v>
      </c>
      <c r="I55" s="167">
        <f t="shared" si="6"/>
        <v>-2.14114</v>
      </c>
      <c r="J55" s="137">
        <f t="shared" si="7"/>
        <v>0.3409670000000009</v>
      </c>
      <c r="K55" s="114">
        <f>SR_HS2!G107</f>
        <v>102.18605136038128</v>
      </c>
      <c r="L55" s="51">
        <f>SR_HS2!H107</f>
        <v>111.52101188374648</v>
      </c>
      <c r="M55" s="35"/>
      <c r="N55" s="35"/>
      <c r="O55" s="42"/>
      <c r="P55" s="43"/>
      <c r="Q55" s="43"/>
      <c r="R55" s="43"/>
    </row>
    <row r="56" spans="1:18" s="26" customFormat="1" ht="12.75" customHeight="1">
      <c r="A56" s="48" t="str">
        <f>SR_HS2!A40</f>
        <v>28</v>
      </c>
      <c r="B56" s="58" t="str">
        <f>SR_HS2!B40</f>
        <v>  Anorganické chemikálie</v>
      </c>
      <c r="C56" s="143">
        <f>SR_HS2!C40</f>
        <v>33.416131</v>
      </c>
      <c r="D56" s="153">
        <f>SR_HS2!D40</f>
        <v>14.930135</v>
      </c>
      <c r="E56" s="154">
        <f>SR_HS2!E40</f>
        <v>47.313451</v>
      </c>
      <c r="F56" s="103">
        <f t="shared" si="4"/>
        <v>0.5810854326486236</v>
      </c>
      <c r="G56" s="144">
        <f>SR_HS2!F40</f>
        <v>21.512048</v>
      </c>
      <c r="H56" s="108">
        <f t="shared" si="5"/>
        <v>0.2572789271607872</v>
      </c>
      <c r="I56" s="167">
        <f t="shared" si="6"/>
        <v>-25.801403</v>
      </c>
      <c r="J56" s="137">
        <f t="shared" si="7"/>
        <v>13.89732</v>
      </c>
      <c r="K56" s="114">
        <f>SR_HS2!G40</f>
        <v>141.588656687993</v>
      </c>
      <c r="L56" s="51">
        <f>SR_HS2!H40</f>
        <v>144.08475208027255</v>
      </c>
      <c r="M56" s="35"/>
      <c r="N56" s="35"/>
      <c r="O56" s="42"/>
      <c r="P56" s="43"/>
      <c r="Q56" s="43"/>
      <c r="R56" s="43"/>
    </row>
    <row r="57" spans="1:18" s="26" customFormat="1" ht="12.75" customHeight="1">
      <c r="A57" s="48" t="str">
        <f>SR_HS2!A75</f>
        <v>63</v>
      </c>
      <c r="B57" s="58" t="str">
        <f>SR_HS2!B75</f>
        <v>  Celkom dohotovené textilné výrobky; súpravy; obnosené odevy</v>
      </c>
      <c r="C57" s="143">
        <f>SR_HS2!C75</f>
        <v>12.738629</v>
      </c>
      <c r="D57" s="153">
        <f>SR_HS2!D75</f>
        <v>10.746524</v>
      </c>
      <c r="E57" s="154">
        <f>SR_HS2!E75</f>
        <v>15.998771</v>
      </c>
      <c r="F57" s="103">
        <f t="shared" si="4"/>
        <v>0.19649069285563744</v>
      </c>
      <c r="G57" s="144">
        <f>SR_HS2!F75</f>
        <v>14.59582</v>
      </c>
      <c r="H57" s="108">
        <f t="shared" si="5"/>
        <v>0.17456250147043</v>
      </c>
      <c r="I57" s="167">
        <f t="shared" si="6"/>
        <v>-1.4029509999999998</v>
      </c>
      <c r="J57" s="137">
        <f t="shared" si="7"/>
        <v>3.260142</v>
      </c>
      <c r="K57" s="114">
        <f>SR_HS2!G75</f>
        <v>125.59256573058215</v>
      </c>
      <c r="L57" s="51">
        <f>SR_HS2!H75</f>
        <v>135.8189866788554</v>
      </c>
      <c r="M57" s="35"/>
      <c r="N57" s="35"/>
      <c r="O57" s="42"/>
      <c r="P57" s="43"/>
      <c r="Q57" s="43"/>
      <c r="R57" s="43"/>
    </row>
    <row r="58" spans="1:18" s="26" customFormat="1" ht="12.75" customHeight="1">
      <c r="A58" s="48" t="str">
        <f>SR_HS2!A23</f>
        <v>11</v>
      </c>
      <c r="B58" s="49" t="str">
        <f>SR_HS2!B23</f>
        <v>  Mlynské výrobky; slad; škroby; inulín; pšeničný lepok</v>
      </c>
      <c r="C58" s="143">
        <f>SR_HS2!C23</f>
        <v>4.044167</v>
      </c>
      <c r="D58" s="153">
        <f>SR_HS2!D23</f>
        <v>9.551487</v>
      </c>
      <c r="E58" s="154">
        <f>SR_HS2!E23</f>
        <v>4.612477</v>
      </c>
      <c r="F58" s="103">
        <f t="shared" si="4"/>
        <v>0.05664865141895537</v>
      </c>
      <c r="G58" s="144">
        <f>SR_HS2!F23</f>
        <v>16.116328</v>
      </c>
      <c r="H58" s="108">
        <f t="shared" si="5"/>
        <v>0.19274741194382586</v>
      </c>
      <c r="I58" s="167">
        <f t="shared" si="6"/>
        <v>11.503851</v>
      </c>
      <c r="J58" s="137">
        <f t="shared" si="7"/>
        <v>0.5683100000000003</v>
      </c>
      <c r="K58" s="114">
        <f>SR_HS2!G23</f>
        <v>114.05258487100063</v>
      </c>
      <c r="L58" s="51">
        <f>SR_HS2!H23</f>
        <v>168.73108867760592</v>
      </c>
      <c r="M58" s="35"/>
      <c r="N58" s="35"/>
      <c r="O58" s="42"/>
      <c r="P58" s="43"/>
      <c r="Q58" s="43"/>
      <c r="R58" s="43"/>
    </row>
    <row r="59" spans="1:18" s="26" customFormat="1" ht="12.75" customHeight="1">
      <c r="A59" s="48" t="str">
        <f>SR_HS2!A31</f>
        <v>19</v>
      </c>
      <c r="B59" s="58" t="str">
        <f>SR_HS2!B31</f>
        <v>  Prípravky z obilia, múky, škrobu alebo z mlieka; cukrárske výrobky</v>
      </c>
      <c r="C59" s="143">
        <f>SR_HS2!C31</f>
        <v>27.918648</v>
      </c>
      <c r="D59" s="153">
        <f>SR_HS2!D31</f>
        <v>11.154134</v>
      </c>
      <c r="E59" s="154">
        <f>SR_HS2!E31</f>
        <v>32.28265</v>
      </c>
      <c r="F59" s="103">
        <f t="shared" si="4"/>
        <v>0.39648297145549766</v>
      </c>
      <c r="G59" s="144">
        <f>SR_HS2!F31</f>
        <v>12.129494</v>
      </c>
      <c r="H59" s="108">
        <f t="shared" si="5"/>
        <v>0.1450658348904393</v>
      </c>
      <c r="I59" s="167">
        <f t="shared" si="6"/>
        <v>-20.153155999999996</v>
      </c>
      <c r="J59" s="137">
        <f t="shared" si="7"/>
        <v>4.364001999999996</v>
      </c>
      <c r="K59" s="114">
        <f>SR_HS2!G31</f>
        <v>115.63113657939309</v>
      </c>
      <c r="L59" s="51">
        <f>SR_HS2!H31</f>
        <v>108.74438123120986</v>
      </c>
      <c r="M59" s="35"/>
      <c r="N59" s="35"/>
      <c r="O59" s="42"/>
      <c r="P59" s="43"/>
      <c r="Q59" s="43"/>
      <c r="R59" s="43"/>
    </row>
    <row r="60" spans="1:18" s="26" customFormat="1" ht="12.75" customHeight="1">
      <c r="A60" s="48" t="str">
        <f>SR_HS2!A44</f>
        <v>32</v>
      </c>
      <c r="B60" s="58" t="str">
        <f>SR_HS2!B44</f>
        <v>  Farbiarske výťažky; taníny; farbivá, pigmenty; laky; tmely</v>
      </c>
      <c r="C60" s="143">
        <f>SR_HS2!C44</f>
        <v>34.487005</v>
      </c>
      <c r="D60" s="161">
        <f>SR_HS2!D44</f>
        <v>19.023613</v>
      </c>
      <c r="E60" s="154">
        <f>SR_HS2!E44</f>
        <v>45.822269</v>
      </c>
      <c r="F60" s="103">
        <f t="shared" si="4"/>
        <v>0.5627713143732975</v>
      </c>
      <c r="G60" s="144">
        <f>SR_HS2!F44</f>
        <v>15.097116</v>
      </c>
      <c r="H60" s="108">
        <f t="shared" si="5"/>
        <v>0.18055788122553254</v>
      </c>
      <c r="I60" s="167">
        <f t="shared" si="6"/>
        <v>-30.725153</v>
      </c>
      <c r="J60" s="137">
        <f t="shared" si="7"/>
        <v>11.335263999999995</v>
      </c>
      <c r="K60" s="114">
        <f>SR_HS2!G44</f>
        <v>132.86821804328903</v>
      </c>
      <c r="L60" s="51">
        <f>SR_HS2!H44</f>
        <v>79.35987764259082</v>
      </c>
      <c r="M60" s="35"/>
      <c r="N60" s="35"/>
      <c r="O60" s="42"/>
      <c r="P60" s="43"/>
      <c r="Q60" s="43"/>
      <c r="R60" s="43"/>
    </row>
    <row r="61" spans="1:18" s="26" customFormat="1" ht="12.75" customHeight="1">
      <c r="A61" s="48" t="str">
        <f>SR_HS2!A53</f>
        <v>41</v>
      </c>
      <c r="B61" s="58" t="str">
        <f>SR_HS2!B53</f>
        <v>  Surové kože a kožky (iné ako kožušiny) a usne</v>
      </c>
      <c r="C61" s="143">
        <f>SR_HS2!C53</f>
        <v>19.073334</v>
      </c>
      <c r="D61" s="153">
        <f>SR_HS2!D53</f>
        <v>11.743752</v>
      </c>
      <c r="E61" s="154">
        <f>SR_HS2!E53</f>
        <v>23.305591</v>
      </c>
      <c r="F61" s="103">
        <f t="shared" si="4"/>
        <v>0.28623021874618415</v>
      </c>
      <c r="G61" s="144">
        <f>SR_HS2!F53</f>
        <v>9.666543</v>
      </c>
      <c r="H61" s="108">
        <f t="shared" si="5"/>
        <v>0.11560953249981673</v>
      </c>
      <c r="I61" s="167">
        <f t="shared" si="6"/>
        <v>-13.639047999999999</v>
      </c>
      <c r="J61" s="137">
        <f t="shared" si="7"/>
        <v>4.232257000000001</v>
      </c>
      <c r="K61" s="114">
        <f>SR_HS2!G53</f>
        <v>122.18939279310057</v>
      </c>
      <c r="L61" s="51">
        <f>SR_HS2!H53</f>
        <v>82.3122201490631</v>
      </c>
      <c r="M61" s="35"/>
      <c r="N61" s="35"/>
      <c r="O61" s="42"/>
      <c r="P61" s="43"/>
      <c r="Q61" s="43"/>
      <c r="R61" s="43"/>
    </row>
    <row r="62" spans="1:18" s="26" customFormat="1" ht="12.75" customHeight="1">
      <c r="A62" s="48" t="str">
        <f>SR_HS2!A54</f>
        <v>42</v>
      </c>
      <c r="B62" s="58" t="str">
        <f>SR_HS2!B54</f>
        <v>  Kožené výrobky; sedlárske výrobky; cestovné potreby, kabelky</v>
      </c>
      <c r="C62" s="143">
        <f>SR_HS2!C54</f>
        <v>8.404925</v>
      </c>
      <c r="D62" s="161">
        <f>SR_HS2!D54</f>
        <v>9.454248</v>
      </c>
      <c r="E62" s="154">
        <f>SR_HS2!E54</f>
        <v>14.527116</v>
      </c>
      <c r="F62" s="103">
        <f t="shared" si="4"/>
        <v>0.17841639761168004</v>
      </c>
      <c r="G62" s="144">
        <f>SR_HS2!F54</f>
        <v>18.677006</v>
      </c>
      <c r="H62" s="108">
        <f t="shared" si="5"/>
        <v>0.22337250578167103</v>
      </c>
      <c r="I62" s="167">
        <f t="shared" si="6"/>
        <v>4.149889999999999</v>
      </c>
      <c r="J62" s="137">
        <f t="shared" si="7"/>
        <v>6.122190999999999</v>
      </c>
      <c r="K62" s="114">
        <f>SR_HS2!G54</f>
        <v>172.8405191004084</v>
      </c>
      <c r="L62" s="51">
        <f>SR_HS2!H54</f>
        <v>197.55147104243508</v>
      </c>
      <c r="M62" s="35"/>
      <c r="N62" s="35"/>
      <c r="O62" s="42"/>
      <c r="P62" s="43"/>
      <c r="Q62" s="43"/>
      <c r="R62" s="43"/>
    </row>
    <row r="63" spans="1:18" s="26" customFormat="1" ht="12.75" customHeight="1">
      <c r="A63" s="52" t="str">
        <f>SR_HS2!A27</f>
        <v>15</v>
      </c>
      <c r="B63" s="67" t="str">
        <f>SR_HS2!B27</f>
        <v>  Živočíšne a rastlinné tuky a oleje; upravené jedlé tuky; vosky</v>
      </c>
      <c r="C63" s="146">
        <f>SR_HS2!C27</f>
        <v>21.205959</v>
      </c>
      <c r="D63" s="155">
        <f>SR_HS2!D27</f>
        <v>10.938896</v>
      </c>
      <c r="E63" s="156">
        <f>SR_HS2!E27</f>
        <v>42.41085</v>
      </c>
      <c r="F63" s="104">
        <f t="shared" si="4"/>
        <v>0.5208735909212346</v>
      </c>
      <c r="G63" s="147">
        <f>SR_HS2!F27</f>
        <v>24.809432</v>
      </c>
      <c r="H63" s="109">
        <f t="shared" si="5"/>
        <v>0.29671484781125923</v>
      </c>
      <c r="I63" s="169">
        <f t="shared" si="6"/>
        <v>-17.601418000000002</v>
      </c>
      <c r="J63" s="138">
        <f t="shared" si="7"/>
        <v>21.204891000000003</v>
      </c>
      <c r="K63" s="115">
        <f>SR_HS2!G27</f>
        <v>199.99496367978455</v>
      </c>
      <c r="L63" s="55">
        <f>SR_HS2!H27</f>
        <v>226.80014509690926</v>
      </c>
      <c r="M63" s="35"/>
      <c r="N63" s="69"/>
      <c r="O63" s="42"/>
      <c r="P63" s="43"/>
      <c r="Q63" s="43"/>
      <c r="R63" s="43"/>
    </row>
    <row r="64" spans="1:18" s="26" customFormat="1" ht="12.75" customHeight="1">
      <c r="A64" s="44" t="str">
        <f>SR_HS2!A93</f>
        <v>82</v>
      </c>
      <c r="B64" s="68" t="str">
        <f>SR_HS2!B93</f>
        <v>  Nástroje, náradie, nožiarsky tovar, lyžice a vidličky</v>
      </c>
      <c r="C64" s="141">
        <f>SR_HS2!C93</f>
        <v>23.036271</v>
      </c>
      <c r="D64" s="151">
        <f>SR_HS2!D93</f>
        <v>11.361482</v>
      </c>
      <c r="E64" s="152">
        <f>SR_HS2!E93</f>
        <v>34.100952</v>
      </c>
      <c r="F64" s="105">
        <f t="shared" si="4"/>
        <v>0.41881465054514716</v>
      </c>
      <c r="G64" s="142">
        <f>SR_HS2!F93</f>
        <v>11.506716</v>
      </c>
      <c r="H64" s="110">
        <f t="shared" si="5"/>
        <v>0.13761755959376182</v>
      </c>
      <c r="I64" s="166">
        <f t="shared" si="6"/>
        <v>-22.594236</v>
      </c>
      <c r="J64" s="136">
        <f t="shared" si="7"/>
        <v>11.064681</v>
      </c>
      <c r="K64" s="116">
        <f>SR_HS2!G93</f>
        <v>148.03156292092586</v>
      </c>
      <c r="L64" s="47">
        <f>SR_HS2!H93</f>
        <v>101.2783015455202</v>
      </c>
      <c r="M64" s="35"/>
      <c r="N64" s="69"/>
      <c r="O64" s="42"/>
      <c r="P64" s="43"/>
      <c r="Q64" s="43"/>
      <c r="R64" s="43"/>
    </row>
    <row r="65" spans="1:18" s="26" customFormat="1" ht="12.75" customHeight="1">
      <c r="A65" s="48" t="str">
        <f>SR_HS2!A21</f>
        <v>09</v>
      </c>
      <c r="B65" s="49" t="str">
        <f>SR_HS2!B21</f>
        <v>  Káva, čaj, maté a koreniny</v>
      </c>
      <c r="C65" s="143">
        <f>SR_HS2!C21</f>
        <v>23.730007</v>
      </c>
      <c r="D65" s="161">
        <f>SR_HS2!D21</f>
        <v>12.755758</v>
      </c>
      <c r="E65" s="154">
        <f>SR_HS2!E21</f>
        <v>23.223614</v>
      </c>
      <c r="F65" s="103">
        <f t="shared" si="4"/>
        <v>0.2852234090651014</v>
      </c>
      <c r="G65" s="144">
        <f>SR_HS2!F21</f>
        <v>17.801466</v>
      </c>
      <c r="H65" s="108">
        <f t="shared" si="5"/>
        <v>0.21290125767519813</v>
      </c>
      <c r="I65" s="167">
        <f t="shared" si="6"/>
        <v>-5.422148</v>
      </c>
      <c r="J65" s="137">
        <f t="shared" si="7"/>
        <v>-0.5063929999999992</v>
      </c>
      <c r="K65" s="114">
        <f>SR_HS2!G21</f>
        <v>97.86602254268193</v>
      </c>
      <c r="L65" s="51">
        <f>SR_HS2!H21</f>
        <v>139.5563164494027</v>
      </c>
      <c r="M65" s="35"/>
      <c r="N65" s="69"/>
      <c r="O65" s="42"/>
      <c r="P65" s="43"/>
      <c r="Q65" s="43"/>
      <c r="R65" s="43"/>
    </row>
    <row r="66" spans="1:18" s="26" customFormat="1" ht="12.75" customHeight="1">
      <c r="A66" s="48" t="str">
        <f>SR_HS2!A46</f>
        <v>34</v>
      </c>
      <c r="B66" s="58" t="str">
        <f>SR_HS2!B46</f>
        <v>  Mydlo, pracie, čistiace prípravky, vosky, sviečky; modelovacie pasty</v>
      </c>
      <c r="C66" s="143">
        <f>SR_HS2!C46</f>
        <v>22.615669</v>
      </c>
      <c r="D66" s="153">
        <f>SR_HS2!D46</f>
        <v>7.331286</v>
      </c>
      <c r="E66" s="154">
        <f>SR_HS2!E46</f>
        <v>26.217802</v>
      </c>
      <c r="F66" s="103">
        <f t="shared" si="4"/>
        <v>0.3219968633923141</v>
      </c>
      <c r="G66" s="144">
        <f>SR_HS2!F46</f>
        <v>10.454165</v>
      </c>
      <c r="H66" s="108">
        <f t="shared" si="5"/>
        <v>0.12502930244307056</v>
      </c>
      <c r="I66" s="167">
        <f t="shared" si="6"/>
        <v>-15.763637</v>
      </c>
      <c r="J66" s="137">
        <f t="shared" si="7"/>
        <v>3.6021329999999985</v>
      </c>
      <c r="K66" s="114">
        <f>SR_HS2!G46</f>
        <v>115.92759869274704</v>
      </c>
      <c r="L66" s="51">
        <f>SR_HS2!H46</f>
        <v>142.5966058342288</v>
      </c>
      <c r="M66" s="35"/>
      <c r="N66" s="35"/>
      <c r="O66" s="42"/>
      <c r="P66" s="43"/>
      <c r="Q66" s="43"/>
      <c r="R66" s="43"/>
    </row>
    <row r="67" spans="1:18" s="26" customFormat="1" ht="12.75" customHeight="1">
      <c r="A67" s="48" t="str">
        <f>SR_HS2!A81</f>
        <v>69</v>
      </c>
      <c r="B67" s="58" t="str">
        <f>SR_HS2!B81</f>
        <v>  Keramické výrobky</v>
      </c>
      <c r="C67" s="143">
        <f>SR_HS2!C81</f>
        <v>18.577593</v>
      </c>
      <c r="D67" s="153">
        <f>SR_HS2!D81</f>
        <v>6.865482</v>
      </c>
      <c r="E67" s="154">
        <f>SR_HS2!E81</f>
        <v>19.838094</v>
      </c>
      <c r="F67" s="103">
        <f t="shared" si="4"/>
        <v>0.24364376707406238</v>
      </c>
      <c r="G67" s="144">
        <f>SR_HS2!F81</f>
        <v>9.938583</v>
      </c>
      <c r="H67" s="108">
        <f t="shared" si="5"/>
        <v>0.11886306555928276</v>
      </c>
      <c r="I67" s="167">
        <f t="shared" si="6"/>
        <v>-9.899511000000002</v>
      </c>
      <c r="J67" s="137">
        <f t="shared" si="7"/>
        <v>1.2605010000000014</v>
      </c>
      <c r="K67" s="114">
        <f>SR_HS2!G81</f>
        <v>106.78506090643714</v>
      </c>
      <c r="L67" s="51">
        <f>SR_HS2!H81</f>
        <v>144.76162052423996</v>
      </c>
      <c r="M67" s="35"/>
      <c r="N67" s="35"/>
      <c r="O67" s="42"/>
      <c r="P67" s="43"/>
      <c r="Q67" s="43"/>
      <c r="R67" s="43"/>
    </row>
    <row r="68" spans="1:18" s="26" customFormat="1" ht="12.75" customHeight="1">
      <c r="A68" s="48" t="str">
        <f>SR_HS2!A100</f>
        <v>89</v>
      </c>
      <c r="B68" s="58" t="str">
        <f>SR_HS2!B100</f>
        <v>  Lode, člny a plávajúce konštrukcie</v>
      </c>
      <c r="C68" s="143">
        <f>SR_HS2!C100</f>
        <v>0.172677</v>
      </c>
      <c r="D68" s="153">
        <f>SR_HS2!D100</f>
        <v>6.579935</v>
      </c>
      <c r="E68" s="154">
        <f>SR_HS2!E100</f>
        <v>0.59324</v>
      </c>
      <c r="F68" s="103">
        <f t="shared" si="4"/>
        <v>0.007285943315875847</v>
      </c>
      <c r="G68" s="144">
        <f>SR_HS2!F100</f>
        <v>0.520025</v>
      </c>
      <c r="H68" s="108">
        <f t="shared" si="5"/>
        <v>0.00621937409663591</v>
      </c>
      <c r="I68" s="167">
        <f t="shared" si="6"/>
        <v>-0.07321500000000003</v>
      </c>
      <c r="J68" s="137">
        <f t="shared" si="7"/>
        <v>0.420563</v>
      </c>
      <c r="K68" s="114">
        <f>SR_HS2!G100</f>
        <v>343.55472935017406</v>
      </c>
      <c r="L68" s="51">
        <f>SR_HS2!H100</f>
        <v>7.903193572580884</v>
      </c>
      <c r="M68" s="35"/>
      <c r="N68" s="35"/>
      <c r="O68" s="42"/>
      <c r="P68" s="43"/>
      <c r="Q68" s="43"/>
      <c r="R68" s="43"/>
    </row>
    <row r="69" spans="1:18" s="26" customFormat="1" ht="12.75" customHeight="1">
      <c r="A69" s="48" t="str">
        <f>SR_HS2!A19</f>
        <v>07</v>
      </c>
      <c r="B69" s="49" t="str">
        <f>SR_HS2!B19</f>
        <v>  Zelenina, jedlé rastliny, korene a hľuzy</v>
      </c>
      <c r="C69" s="143">
        <f>SR_HS2!C19</f>
        <v>28.076983</v>
      </c>
      <c r="D69" s="161">
        <f>SR_HS2!D19</f>
        <v>7.232384</v>
      </c>
      <c r="E69" s="154">
        <f>SR_HS2!E19</f>
        <v>35.079052</v>
      </c>
      <c r="F69" s="103">
        <f t="shared" si="4"/>
        <v>0.4308272949340254</v>
      </c>
      <c r="G69" s="144">
        <f>SR_HS2!F19</f>
        <v>4.255074</v>
      </c>
      <c r="H69" s="108">
        <f t="shared" si="5"/>
        <v>0.050889663025564066</v>
      </c>
      <c r="I69" s="167">
        <f t="shared" si="6"/>
        <v>-30.823977999999997</v>
      </c>
      <c r="J69" s="137">
        <f t="shared" si="7"/>
        <v>7.002068999999999</v>
      </c>
      <c r="K69" s="114">
        <f>SR_HS2!G19</f>
        <v>124.93882266481408</v>
      </c>
      <c r="L69" s="51">
        <f>SR_HS2!H19</f>
        <v>58.83362940905792</v>
      </c>
      <c r="M69" s="35"/>
      <c r="N69" s="35"/>
      <c r="O69" s="42"/>
      <c r="P69" s="43"/>
      <c r="Q69" s="43"/>
      <c r="R69" s="43"/>
    </row>
    <row r="70" spans="1:18" s="26" customFormat="1" ht="12.75" customHeight="1">
      <c r="A70" s="48" t="str">
        <f>SR_HS2!A90</f>
        <v>79</v>
      </c>
      <c r="B70" s="58" t="str">
        <f>SR_HS2!B90</f>
        <v>  Zinok a predmety zo zinku</v>
      </c>
      <c r="C70" s="143">
        <f>SR_HS2!C90</f>
        <v>14.14079</v>
      </c>
      <c r="D70" s="161">
        <f>SR_HS2!D90</f>
        <v>8.24983</v>
      </c>
      <c r="E70" s="154">
        <f>SR_HS2!E90</f>
        <v>14.996259</v>
      </c>
      <c r="F70" s="103">
        <f t="shared" si="4"/>
        <v>0.1841782297623104</v>
      </c>
      <c r="G70" s="144">
        <f>SR_HS2!F90</f>
        <v>7.314734</v>
      </c>
      <c r="H70" s="108">
        <f t="shared" si="5"/>
        <v>0.08748246173430506</v>
      </c>
      <c r="I70" s="167">
        <f t="shared" si="6"/>
        <v>-7.681525000000001</v>
      </c>
      <c r="J70" s="137">
        <f t="shared" si="7"/>
        <v>0.8554689999999994</v>
      </c>
      <c r="K70" s="114">
        <f>SR_HS2!G90</f>
        <v>106.04965493441314</v>
      </c>
      <c r="L70" s="51">
        <f>SR_HS2!H90</f>
        <v>88.6652694661587</v>
      </c>
      <c r="M70" s="35"/>
      <c r="N70" s="35"/>
      <c r="O70" s="42"/>
      <c r="P70" s="43"/>
      <c r="Q70" s="43"/>
      <c r="R70" s="43"/>
    </row>
    <row r="71" spans="1:18" s="26" customFormat="1" ht="12.75" customHeight="1">
      <c r="A71" s="48" t="str">
        <f>SR_HS2!A68</f>
        <v>56</v>
      </c>
      <c r="B71" s="58" t="str">
        <f>SR_HS2!B68</f>
        <v>  Vata, plsť a netkané textílie; špeciálne priadze; motúzy, šnúry, laná</v>
      </c>
      <c r="C71" s="143">
        <f>SR_HS2!C68</f>
        <v>12.97092</v>
      </c>
      <c r="D71" s="161">
        <f>SR_HS2!D68</f>
        <v>7.377698</v>
      </c>
      <c r="E71" s="154">
        <f>SR_HS2!E68</f>
        <v>15.969213</v>
      </c>
      <c r="F71" s="103">
        <f t="shared" si="4"/>
        <v>0.19612767297745884</v>
      </c>
      <c r="G71" s="144">
        <f>SR_HS2!F68</f>
        <v>8.140495</v>
      </c>
      <c r="H71" s="108">
        <f t="shared" si="5"/>
        <v>0.09735836495705812</v>
      </c>
      <c r="I71" s="167">
        <f t="shared" si="6"/>
        <v>-7.828718</v>
      </c>
      <c r="J71" s="137">
        <f t="shared" si="7"/>
        <v>2.9982930000000003</v>
      </c>
      <c r="K71" s="114">
        <f>SR_HS2!G68</f>
        <v>123.11549990285964</v>
      </c>
      <c r="L71" s="51">
        <f>SR_HS2!H68</f>
        <v>110.33922776454119</v>
      </c>
      <c r="M71" s="35"/>
      <c r="N71" s="35"/>
      <c r="O71" s="42"/>
      <c r="P71" s="43"/>
      <c r="Q71" s="43"/>
      <c r="R71" s="43"/>
    </row>
    <row r="72" spans="1:18" s="26" customFormat="1" ht="12.75" customHeight="1">
      <c r="A72" s="48" t="str">
        <f>SR_HS2!A20</f>
        <v>08</v>
      </c>
      <c r="B72" s="49" t="str">
        <f>SR_HS2!B20</f>
        <v>  Jedlé ovocie a orechy; šupy citrusových plodov a melónov</v>
      </c>
      <c r="C72" s="143">
        <f>SR_HS2!C20</f>
        <v>32.139104</v>
      </c>
      <c r="D72" s="153">
        <f>SR_HS2!D20</f>
        <v>6.655522</v>
      </c>
      <c r="E72" s="154">
        <f>SR_HS2!E20</f>
        <v>33.186139</v>
      </c>
      <c r="F72" s="103">
        <f t="shared" si="4"/>
        <v>0.40757927251496323</v>
      </c>
      <c r="G72" s="144">
        <f>SR_HS2!F20</f>
        <v>8.913757</v>
      </c>
      <c r="H72" s="108">
        <f t="shared" si="5"/>
        <v>0.10660639274940058</v>
      </c>
      <c r="I72" s="167">
        <f t="shared" si="6"/>
        <v>-24.272381999999997</v>
      </c>
      <c r="J72" s="137">
        <f t="shared" si="7"/>
        <v>1.047034999999994</v>
      </c>
      <c r="K72" s="114">
        <f>SR_HS2!G20</f>
        <v>103.25782262007053</v>
      </c>
      <c r="L72" s="51">
        <f>SR_HS2!H20</f>
        <v>133.9302461925601</v>
      </c>
      <c r="M72" s="35"/>
      <c r="N72" s="35"/>
      <c r="O72" s="42"/>
      <c r="P72" s="43"/>
      <c r="Q72" s="43"/>
      <c r="R72" s="43"/>
    </row>
    <row r="73" spans="1:18" s="26" customFormat="1" ht="12.75" customHeight="1">
      <c r="A73" s="59" t="str">
        <f>SR_HS2!A38</f>
        <v>26</v>
      </c>
      <c r="B73" s="60" t="str">
        <f>SR_HS2!B38</f>
        <v>  Rudy kovov, trosky a popoly</v>
      </c>
      <c r="C73" s="148">
        <f>SR_HS2!C38</f>
        <v>56.532267</v>
      </c>
      <c r="D73" s="165">
        <f>SR_HS2!D38</f>
        <v>7.264007</v>
      </c>
      <c r="E73" s="158">
        <f>SR_HS2!E38</f>
        <v>89.178009</v>
      </c>
      <c r="F73" s="106">
        <f t="shared" si="4"/>
        <v>1.0952496773593592</v>
      </c>
      <c r="G73" s="149">
        <f>SR_HS2!F38</f>
        <v>5.220134</v>
      </c>
      <c r="H73" s="111">
        <f t="shared" si="5"/>
        <v>0.06243154883047623</v>
      </c>
      <c r="I73" s="170">
        <f t="shared" si="6"/>
        <v>-83.957875</v>
      </c>
      <c r="J73" s="138">
        <f t="shared" si="7"/>
        <v>32.645742000000006</v>
      </c>
      <c r="K73" s="117">
        <f>SR_HS2!G38</f>
        <v>157.74709512356898</v>
      </c>
      <c r="L73" s="62">
        <f>SR_HS2!H38</f>
        <v>71.863008942585</v>
      </c>
      <c r="M73" s="35"/>
      <c r="N73" s="35"/>
      <c r="O73" s="42"/>
      <c r="P73" s="43"/>
      <c r="Q73" s="43"/>
      <c r="R73" s="43"/>
    </row>
    <row r="74" spans="1:18" s="26" customFormat="1" ht="12.75" customHeight="1">
      <c r="A74" s="63" t="str">
        <f>SR_HS2!A72</f>
        <v>60</v>
      </c>
      <c r="B74" s="64" t="str">
        <f>SR_HS2!B72</f>
        <v>  Pletené alebo háčkované textílie</v>
      </c>
      <c r="C74" s="150">
        <f>SR_HS2!C72</f>
        <v>3.300738</v>
      </c>
      <c r="D74" s="162">
        <f>SR_HS2!D72</f>
        <v>6.962405</v>
      </c>
      <c r="E74" s="160">
        <f>SR_HS2!E72</f>
        <v>4.975141</v>
      </c>
      <c r="F74" s="107">
        <f t="shared" si="4"/>
        <v>0.06110274983900257</v>
      </c>
      <c r="G74" s="145">
        <f>SR_HS2!F72</f>
        <v>8.467557</v>
      </c>
      <c r="H74" s="112">
        <f t="shared" si="5"/>
        <v>0.10126994792094242</v>
      </c>
      <c r="I74" s="168">
        <f t="shared" si="6"/>
        <v>3.4924159999999995</v>
      </c>
      <c r="J74" s="136">
        <f t="shared" si="7"/>
        <v>1.6744029999999999</v>
      </c>
      <c r="K74" s="118">
        <f>SR_HS2!G72</f>
        <v>150.72814019167836</v>
      </c>
      <c r="L74" s="66">
        <f>SR_HS2!H72</f>
        <v>121.61827701778336</v>
      </c>
      <c r="M74" s="35"/>
      <c r="N74" s="35"/>
      <c r="O74" s="42"/>
      <c r="P74" s="43"/>
      <c r="Q74" s="43"/>
      <c r="R74" s="43"/>
    </row>
    <row r="75" spans="1:18" s="26" customFormat="1" ht="12.75" customHeight="1">
      <c r="A75" s="48" t="str">
        <f>SR_HS2!A35</f>
        <v>23</v>
      </c>
      <c r="B75" s="58" t="str">
        <f>SR_HS2!B35</f>
        <v>  Zvyšky a odpady v potravinárskom priemysle; pripravené krmivo</v>
      </c>
      <c r="C75" s="143">
        <f>SR_HS2!C35</f>
        <v>18.333919</v>
      </c>
      <c r="D75" s="161">
        <f>SR_HS2!D35</f>
        <v>6.035686</v>
      </c>
      <c r="E75" s="154">
        <f>SR_HS2!E35</f>
        <v>19.44996</v>
      </c>
      <c r="F75" s="103">
        <f t="shared" si="4"/>
        <v>0.23887685600440398</v>
      </c>
      <c r="G75" s="144">
        <f>SR_HS2!F35</f>
        <v>11.872547</v>
      </c>
      <c r="H75" s="108">
        <f t="shared" si="5"/>
        <v>0.14199281048582743</v>
      </c>
      <c r="I75" s="167">
        <f t="shared" si="6"/>
        <v>-7.577413</v>
      </c>
      <c r="J75" s="137">
        <f t="shared" si="7"/>
        <v>1.1160409999999992</v>
      </c>
      <c r="K75" s="114">
        <f>SR_HS2!G35</f>
        <v>106.08730190201014</v>
      </c>
      <c r="L75" s="51">
        <f>SR_HS2!H35</f>
        <v>196.7058425504574</v>
      </c>
      <c r="M75" s="35"/>
      <c r="N75" s="35"/>
      <c r="O75" s="42"/>
      <c r="P75" s="43"/>
      <c r="Q75" s="43"/>
      <c r="R75" s="43"/>
    </row>
    <row r="76" spans="1:18" s="26" customFormat="1" ht="12.75" customHeight="1">
      <c r="A76" s="48" t="str">
        <f>SR_HS2!A28</f>
        <v>16</v>
      </c>
      <c r="B76" s="58" t="str">
        <f>SR_HS2!B28</f>
        <v>  Prípravky z mäsa, rýb, kôrovcov a z vodných bezstavovcov</v>
      </c>
      <c r="C76" s="143">
        <f>SR_HS2!C28</f>
        <v>17.867388</v>
      </c>
      <c r="D76" s="161">
        <f>SR_HS2!D28</f>
        <v>4.983698</v>
      </c>
      <c r="E76" s="154">
        <f>SR_HS2!E28</f>
        <v>19.673048</v>
      </c>
      <c r="F76" s="103">
        <f t="shared" si="4"/>
        <v>0.24161673619193702</v>
      </c>
      <c r="G76" s="144">
        <f>SR_HS2!F28</f>
        <v>6.117164</v>
      </c>
      <c r="H76" s="108">
        <f t="shared" si="5"/>
        <v>0.07315981217532565</v>
      </c>
      <c r="I76" s="167">
        <f t="shared" si="6"/>
        <v>-13.555884000000002</v>
      </c>
      <c r="J76" s="137">
        <f t="shared" si="7"/>
        <v>1.8056600000000032</v>
      </c>
      <c r="K76" s="114">
        <f>SR_HS2!G28</f>
        <v>110.1058979633733</v>
      </c>
      <c r="L76" s="51">
        <f>SR_HS2!H28</f>
        <v>122.74347281877833</v>
      </c>
      <c r="M76" s="35"/>
      <c r="N76" s="35"/>
      <c r="O76" s="42"/>
      <c r="P76" s="43"/>
      <c r="Q76" s="43"/>
      <c r="R76" s="43"/>
    </row>
    <row r="77" spans="1:18" s="26" customFormat="1" ht="12.75" customHeight="1">
      <c r="A77" s="48">
        <f>SR_HS2!A110</f>
        <v>99</v>
      </c>
      <c r="B77" s="58" t="str">
        <f>SR_HS2!B110</f>
        <v>  Nešpecifikované tovary z dôvodu zjednodušenia</v>
      </c>
      <c r="C77" s="143">
        <f>SR_HS2!C110</f>
        <v>12.46488</v>
      </c>
      <c r="D77" s="161">
        <f>SR_HS2!D110</f>
        <v>4.321285</v>
      </c>
      <c r="E77" s="154">
        <f>SR_HS2!E110</f>
        <v>14.322585</v>
      </c>
      <c r="F77" s="103">
        <f t="shared" si="4"/>
        <v>0.17590442729218136</v>
      </c>
      <c r="G77" s="144">
        <f>SR_HS2!F110</f>
        <v>6.048478</v>
      </c>
      <c r="H77" s="108">
        <f t="shared" si="5"/>
        <v>0.0723383441128257</v>
      </c>
      <c r="I77" s="167">
        <f t="shared" si="6"/>
        <v>-8.274107</v>
      </c>
      <c r="J77" s="137">
        <f t="shared" si="7"/>
        <v>1.8577049999999993</v>
      </c>
      <c r="K77" s="114">
        <f>SR_HS2!G110</f>
        <v>114.90351290987158</v>
      </c>
      <c r="L77" s="51">
        <f>SR_HS2!H110</f>
        <v>139.96943038934023</v>
      </c>
      <c r="M77" s="35"/>
      <c r="N77" s="35"/>
      <c r="O77" s="42"/>
      <c r="P77" s="43"/>
      <c r="Q77" s="43"/>
      <c r="R77" s="43"/>
    </row>
    <row r="78" spans="1:18" s="26" customFormat="1" ht="12.75" customHeight="1">
      <c r="A78" s="48" t="str">
        <f>SR_HS2!A32</f>
        <v>20</v>
      </c>
      <c r="B78" s="58" t="str">
        <f>SR_HS2!B32</f>
        <v>  Prípravky zo zeleniny, ovocia, orechov alebo z iných častí rastlín</v>
      </c>
      <c r="C78" s="143">
        <f>SR_HS2!C32</f>
        <v>15.373201</v>
      </c>
      <c r="D78" s="161">
        <f>SR_HS2!D32</f>
        <v>4.466337</v>
      </c>
      <c r="E78" s="154">
        <f>SR_HS2!E32</f>
        <v>16.5207</v>
      </c>
      <c r="F78" s="103">
        <f aca="true" t="shared" si="8" ref="F78:F109">E78/$E$11*100</f>
        <v>0.2029008221606603</v>
      </c>
      <c r="G78" s="144">
        <f>SR_HS2!F32</f>
        <v>5.162551</v>
      </c>
      <c r="H78" s="108">
        <f aca="true" t="shared" si="9" ref="H78:H109">G78/$G$11*100</f>
        <v>0.06174286998117748</v>
      </c>
      <c r="I78" s="167">
        <f aca="true" t="shared" si="10" ref="I78:I111">G78-E78</f>
        <v>-11.358149000000001</v>
      </c>
      <c r="J78" s="137">
        <f aca="true" t="shared" si="11" ref="J78:J111">E78-C78</f>
        <v>1.1474990000000016</v>
      </c>
      <c r="K78" s="114">
        <f>SR_HS2!G32</f>
        <v>107.46428151170339</v>
      </c>
      <c r="L78" s="51">
        <f>SR_HS2!H32</f>
        <v>115.58803108677198</v>
      </c>
      <c r="M78" s="35"/>
      <c r="N78" s="35"/>
      <c r="O78" s="42"/>
      <c r="P78" s="43"/>
      <c r="Q78" s="43"/>
      <c r="R78" s="43"/>
    </row>
    <row r="79" spans="1:18" s="26" customFormat="1" ht="12.75" customHeight="1">
      <c r="A79" s="48" t="str">
        <f>SR_HS2!A67</f>
        <v>55</v>
      </c>
      <c r="B79" s="58" t="str">
        <f>SR_HS2!B67</f>
        <v>  Umelo vyrobené strižné vlákna</v>
      </c>
      <c r="C79" s="143">
        <f>SR_HS2!C67</f>
        <v>21.242741</v>
      </c>
      <c r="D79" s="153">
        <f>SR_HS2!D67</f>
        <v>4.901769</v>
      </c>
      <c r="E79" s="154">
        <f>SR_HS2!E67</f>
        <v>12.745167</v>
      </c>
      <c r="F79" s="103">
        <f t="shared" si="8"/>
        <v>0.15653119195160717</v>
      </c>
      <c r="G79" s="144">
        <f>SR_HS2!F67</f>
        <v>10.738323</v>
      </c>
      <c r="H79" s="108">
        <f t="shared" si="9"/>
        <v>0.12842776387194774</v>
      </c>
      <c r="I79" s="167">
        <f t="shared" si="10"/>
        <v>-2.006844000000001</v>
      </c>
      <c r="J79" s="137">
        <f t="shared" si="11"/>
        <v>-8.497573999999998</v>
      </c>
      <c r="K79" s="114">
        <f>SR_HS2!G67</f>
        <v>59.997751702569836</v>
      </c>
      <c r="L79" s="51">
        <f>SR_HS2!H67</f>
        <v>219.0703601087689</v>
      </c>
      <c r="M79" s="35"/>
      <c r="N79" s="35"/>
      <c r="O79" s="42"/>
      <c r="P79" s="43"/>
      <c r="Q79" s="43"/>
      <c r="R79" s="43"/>
    </row>
    <row r="80" spans="1:18" s="26" customFormat="1" ht="12.75" customHeight="1">
      <c r="A80" s="48" t="str">
        <f>SR_HS2!A64</f>
        <v>52</v>
      </c>
      <c r="B80" s="58" t="str">
        <f>SR_HS2!B64</f>
        <v>  Bavlna</v>
      </c>
      <c r="C80" s="143">
        <f>SR_HS2!C64</f>
        <v>17.376602</v>
      </c>
      <c r="D80" s="161">
        <f>SR_HS2!D64</f>
        <v>7.415009</v>
      </c>
      <c r="E80" s="154">
        <f>SR_HS2!E64</f>
        <v>14.554177</v>
      </c>
      <c r="F80" s="103">
        <f t="shared" si="8"/>
        <v>0.17874875030548174</v>
      </c>
      <c r="G80" s="144">
        <f>SR_HS2!F64</f>
        <v>8.232317</v>
      </c>
      <c r="H80" s="108">
        <f t="shared" si="9"/>
        <v>0.09845653402258633</v>
      </c>
      <c r="I80" s="167">
        <f t="shared" si="10"/>
        <v>-6.321859999999999</v>
      </c>
      <c r="J80" s="137">
        <f t="shared" si="11"/>
        <v>-2.822424999999999</v>
      </c>
      <c r="K80" s="114">
        <f>SR_HS2!G64</f>
        <v>83.75732493614115</v>
      </c>
      <c r="L80" s="51">
        <f>SR_HS2!H64</f>
        <v>111.0223467024787</v>
      </c>
      <c r="M80" s="35"/>
      <c r="N80" s="35"/>
      <c r="O80" s="42"/>
      <c r="P80" s="43"/>
      <c r="Q80" s="43"/>
      <c r="R80" s="43"/>
    </row>
    <row r="81" spans="1:18" s="26" customFormat="1" ht="12.75" customHeight="1">
      <c r="A81" s="48" t="str">
        <f>SR_HS2!A99</f>
        <v>88</v>
      </c>
      <c r="B81" s="58" t="str">
        <f>SR_HS2!B99</f>
        <v>  Lietadlá, kozmické lode a ich časti a súčasti</v>
      </c>
      <c r="C81" s="143">
        <f>SR_HS2!C99</f>
        <v>11.511866</v>
      </c>
      <c r="D81" s="161">
        <f>SR_HS2!D99</f>
        <v>1.861274</v>
      </c>
      <c r="E81" s="154">
        <f>SR_HS2!E99</f>
        <v>8.244775</v>
      </c>
      <c r="F81" s="103">
        <f t="shared" si="8"/>
        <v>0.10125912497833979</v>
      </c>
      <c r="G81" s="144">
        <f>SR_HS2!F99</f>
        <v>1.421756</v>
      </c>
      <c r="H81" s="108">
        <f t="shared" si="9"/>
        <v>0.01700386027236515</v>
      </c>
      <c r="I81" s="167">
        <f t="shared" si="10"/>
        <v>-6.823019</v>
      </c>
      <c r="J81" s="137">
        <f t="shared" si="11"/>
        <v>-3.267090999999999</v>
      </c>
      <c r="K81" s="114">
        <f>SR_HS2!G99</f>
        <v>71.61979647782559</v>
      </c>
      <c r="L81" s="51">
        <f>SR_HS2!H99</f>
        <v>76.38617420111171</v>
      </c>
      <c r="M81" s="35"/>
      <c r="N81" s="35"/>
      <c r="O81" s="42"/>
      <c r="P81" s="43"/>
      <c r="Q81" s="43"/>
      <c r="R81" s="43"/>
    </row>
    <row r="82" spans="1:18" s="26" customFormat="1" ht="12.75" customHeight="1">
      <c r="A82" s="48" t="str">
        <f>SR_HS2!A71</f>
        <v>59</v>
      </c>
      <c r="B82" s="58" t="str">
        <f>SR_HS2!B71</f>
        <v>  Impregnované, vrstvené textílie; textil. výrobky na priemysel. použitie</v>
      </c>
      <c r="C82" s="143">
        <f>SR_HS2!C71</f>
        <v>17.261353</v>
      </c>
      <c r="D82" s="161">
        <f>SR_HS2!D71</f>
        <v>4.478965</v>
      </c>
      <c r="E82" s="154">
        <f>SR_HS2!E71</f>
        <v>20.758456</v>
      </c>
      <c r="F82" s="103">
        <f t="shared" si="8"/>
        <v>0.2549472957674851</v>
      </c>
      <c r="G82" s="144">
        <f>SR_HS2!F71</f>
        <v>5.816705</v>
      </c>
      <c r="H82" s="108">
        <f t="shared" si="9"/>
        <v>0.06956639470174047</v>
      </c>
      <c r="I82" s="167">
        <f t="shared" si="10"/>
        <v>-14.941751</v>
      </c>
      <c r="J82" s="137">
        <f t="shared" si="11"/>
        <v>3.497102999999999</v>
      </c>
      <c r="K82" s="114">
        <f>SR_HS2!G71</f>
        <v>120.25972703298518</v>
      </c>
      <c r="L82" s="51">
        <f>SR_HS2!H71</f>
        <v>129.86716797295804</v>
      </c>
      <c r="M82" s="35"/>
      <c r="N82" s="35"/>
      <c r="O82" s="42"/>
      <c r="P82" s="43"/>
      <c r="Q82" s="43"/>
      <c r="R82" s="43"/>
    </row>
    <row r="83" spans="1:18" s="26" customFormat="1" ht="12.75" customHeight="1">
      <c r="A83" s="52" t="str">
        <f>SR_HS2!A47</f>
        <v>35</v>
      </c>
      <c r="B83" s="67" t="str">
        <f>SR_HS2!B47</f>
        <v>  Albumidoidné látky; modifikované škroby; gleje; enzýmy</v>
      </c>
      <c r="C83" s="146">
        <f>SR_HS2!C47</f>
        <v>7.424596</v>
      </c>
      <c r="D83" s="163">
        <f>SR_HS2!D47</f>
        <v>4.490083</v>
      </c>
      <c r="E83" s="156">
        <f>SR_HS2!E47</f>
        <v>8.611991</v>
      </c>
      <c r="F83" s="104">
        <f t="shared" si="8"/>
        <v>0.10576912929477605</v>
      </c>
      <c r="G83" s="147">
        <f>SR_HS2!F47</f>
        <v>5.477617</v>
      </c>
      <c r="H83" s="109">
        <f t="shared" si="9"/>
        <v>0.06551098366634779</v>
      </c>
      <c r="I83" s="169">
        <f t="shared" si="10"/>
        <v>-3.1343739999999993</v>
      </c>
      <c r="J83" s="138">
        <f t="shared" si="11"/>
        <v>1.1873949999999995</v>
      </c>
      <c r="K83" s="115">
        <f>SR_HS2!G47</f>
        <v>115.99272202824234</v>
      </c>
      <c r="L83" s="55">
        <f>SR_HS2!H47</f>
        <v>121.99366915934516</v>
      </c>
      <c r="M83" s="35"/>
      <c r="N83" s="35"/>
      <c r="O83" s="42"/>
      <c r="P83" s="43"/>
      <c r="Q83" s="43"/>
      <c r="R83" s="43"/>
    </row>
    <row r="84" spans="1:18" s="26" customFormat="1" ht="12.75" customHeight="1">
      <c r="A84" s="44" t="str">
        <f>SR_HS2!A91</f>
        <v>80</v>
      </c>
      <c r="B84" s="68" t="str">
        <f>SR_HS2!B91</f>
        <v>  Cín a predmety z cínu</v>
      </c>
      <c r="C84" s="141">
        <f>SR_HS2!C91</f>
        <v>3.661236</v>
      </c>
      <c r="D84" s="164">
        <f>SR_HS2!D91</f>
        <v>1.822077</v>
      </c>
      <c r="E84" s="152">
        <f>SR_HS2!E91</f>
        <v>13.30226</v>
      </c>
      <c r="F84" s="105">
        <f t="shared" si="8"/>
        <v>0.16337319184991345</v>
      </c>
      <c r="G84" s="142">
        <f>SR_HS2!F91</f>
        <v>3.987219</v>
      </c>
      <c r="H84" s="110">
        <f t="shared" si="9"/>
        <v>0.04768618156091446</v>
      </c>
      <c r="I84" s="166">
        <f t="shared" si="10"/>
        <v>-9.315041</v>
      </c>
      <c r="J84" s="136">
        <f t="shared" si="11"/>
        <v>9.641024</v>
      </c>
      <c r="K84" s="116">
        <f>SR_HS2!G91</f>
        <v>363.32702945125635</v>
      </c>
      <c r="L84" s="47">
        <f>SR_HS2!H91</f>
        <v>218.82823832362737</v>
      </c>
      <c r="M84" s="35"/>
      <c r="N84" s="35"/>
      <c r="O84" s="42"/>
      <c r="P84" s="43"/>
      <c r="Q84" s="43"/>
      <c r="R84" s="43"/>
    </row>
    <row r="85" spans="1:18" s="26" customFormat="1" ht="12.75" customHeight="1">
      <c r="A85" s="48" t="str">
        <f>SR_HS2!A70</f>
        <v>58</v>
      </c>
      <c r="B85" s="58" t="str">
        <f>SR_HS2!B70</f>
        <v>  Špeciálne tkaniny; všívané textílie; čipky, tapisérie; výšivky</v>
      </c>
      <c r="C85" s="143">
        <f>SR_HS2!C70</f>
        <v>4.992108</v>
      </c>
      <c r="D85" s="161">
        <f>SR_HS2!D70</f>
        <v>2.340517</v>
      </c>
      <c r="E85" s="154">
        <f>SR_HS2!E70</f>
        <v>4.839026</v>
      </c>
      <c r="F85" s="103">
        <f t="shared" si="8"/>
        <v>0.059431038264529425</v>
      </c>
      <c r="G85" s="144">
        <f>SR_HS2!F70</f>
        <v>2.848655</v>
      </c>
      <c r="H85" s="108">
        <f t="shared" si="9"/>
        <v>0.03406922958944738</v>
      </c>
      <c r="I85" s="167">
        <f t="shared" si="10"/>
        <v>-1.9903709999999997</v>
      </c>
      <c r="J85" s="137">
        <f t="shared" si="11"/>
        <v>-0.15308200000000038</v>
      </c>
      <c r="K85" s="114">
        <f>SR_HS2!G70</f>
        <v>96.93351986775926</v>
      </c>
      <c r="L85" s="51">
        <f>SR_HS2!H70</f>
        <v>121.71050242318256</v>
      </c>
      <c r="M85" s="35"/>
      <c r="N85" s="35"/>
      <c r="O85" s="42"/>
      <c r="P85" s="43"/>
      <c r="Q85" s="43"/>
      <c r="R85" s="43"/>
    </row>
    <row r="86" spans="1:18" s="26" customFormat="1" ht="12.75" customHeight="1">
      <c r="A86" s="48" t="str">
        <f>SR_HS2!A87</f>
        <v>75</v>
      </c>
      <c r="B86" s="58" t="str">
        <f>SR_HS2!B87</f>
        <v>  Nikel a predmety z niklu</v>
      </c>
      <c r="C86" s="143">
        <f>SR_HS2!C87</f>
        <v>1.067959</v>
      </c>
      <c r="D86" s="161">
        <f>SR_HS2!D87</f>
        <v>1.733375</v>
      </c>
      <c r="E86" s="154">
        <f>SR_HS2!E87</f>
        <v>12.191391</v>
      </c>
      <c r="F86" s="103">
        <f t="shared" si="8"/>
        <v>0.14972993015925926</v>
      </c>
      <c r="G86" s="144">
        <f>SR_HS2!F87</f>
        <v>6.803822</v>
      </c>
      <c r="H86" s="108">
        <f t="shared" si="9"/>
        <v>0.08137207692884292</v>
      </c>
      <c r="I86" s="167">
        <f t="shared" si="10"/>
        <v>-5.387568999999999</v>
      </c>
      <c r="J86" s="137">
        <f t="shared" si="11"/>
        <v>11.123432</v>
      </c>
      <c r="K86" s="114">
        <f>SR_HS2!G87</f>
        <v>1141.5598351622111</v>
      </c>
      <c r="L86" s="51">
        <f>SR_HS2!H87</f>
        <v>392.51875676065475</v>
      </c>
      <c r="M86" s="35"/>
      <c r="N86" s="35"/>
      <c r="O86" s="42"/>
      <c r="P86" s="43"/>
      <c r="Q86" s="43"/>
      <c r="R86" s="43"/>
    </row>
    <row r="87" spans="1:18" s="26" customFormat="1" ht="12.75" customHeight="1">
      <c r="A87" s="48" t="str">
        <f>SR_HS2!A104</f>
        <v>93</v>
      </c>
      <c r="B87" s="58" t="str">
        <f>SR_HS2!B104</f>
        <v>  Zbrane a strelivo; ich časti, súčasti a príslušenstvo</v>
      </c>
      <c r="C87" s="143">
        <f>SR_HS2!C104</f>
        <v>2.715684</v>
      </c>
      <c r="D87" s="161">
        <f>SR_HS2!D104</f>
        <v>0.591086</v>
      </c>
      <c r="E87" s="154">
        <f>SR_HS2!E104</f>
        <v>1.124284</v>
      </c>
      <c r="F87" s="103">
        <f t="shared" si="8"/>
        <v>0.013808019511405437</v>
      </c>
      <c r="G87" s="144">
        <f>SR_HS2!F104</f>
        <v>3.65164</v>
      </c>
      <c r="H87" s="108">
        <f t="shared" si="9"/>
        <v>0.0436727373227048</v>
      </c>
      <c r="I87" s="167">
        <f t="shared" si="10"/>
        <v>2.527356</v>
      </c>
      <c r="J87" s="137">
        <f t="shared" si="11"/>
        <v>-1.5914</v>
      </c>
      <c r="K87" s="114">
        <f>SR_HS2!G104</f>
        <v>41.399662110908345</v>
      </c>
      <c r="L87" s="51">
        <f>SR_HS2!H104</f>
        <v>617.7848908619051</v>
      </c>
      <c r="M87" s="35"/>
      <c r="N87" s="35"/>
      <c r="O87" s="42"/>
      <c r="P87" s="43"/>
      <c r="Q87" s="43"/>
      <c r="R87" s="43"/>
    </row>
    <row r="88" spans="1:18" s="26" customFormat="1" ht="12.75" customHeight="1">
      <c r="A88" s="48" t="str">
        <f>SR_HS2!A63</f>
        <v>51</v>
      </c>
      <c r="B88" s="58" t="str">
        <f>SR_HS2!B63</f>
        <v>  Vlna, jemné alebo hrubé chlpy zvierat; priadza a tkaniny z vlásia</v>
      </c>
      <c r="C88" s="143">
        <f>SR_HS2!C63</f>
        <v>3.617158</v>
      </c>
      <c r="D88" s="161">
        <f>SR_HS2!D63</f>
        <v>1.706217</v>
      </c>
      <c r="E88" s="154">
        <f>SR_HS2!E63</f>
        <v>5.308132</v>
      </c>
      <c r="F88" s="103">
        <f t="shared" si="8"/>
        <v>0.06519241599552743</v>
      </c>
      <c r="G88" s="144">
        <f>SR_HS2!F63</f>
        <v>1.813614</v>
      </c>
      <c r="H88" s="108">
        <f t="shared" si="9"/>
        <v>0.02169038783307772</v>
      </c>
      <c r="I88" s="167">
        <f t="shared" si="10"/>
        <v>-3.4945179999999993</v>
      </c>
      <c r="J88" s="137">
        <f t="shared" si="11"/>
        <v>1.6909739999999998</v>
      </c>
      <c r="K88" s="114">
        <f>SR_HS2!G63</f>
        <v>146.74869054655616</v>
      </c>
      <c r="L88" s="51">
        <f>SR_HS2!H63</f>
        <v>106.29445140917011</v>
      </c>
      <c r="M88" s="35"/>
      <c r="N88" s="35"/>
      <c r="O88" s="42"/>
      <c r="P88" s="43"/>
      <c r="Q88" s="43"/>
      <c r="R88" s="43"/>
    </row>
    <row r="89" spans="1:18" s="26" customFormat="1" ht="12.75" customHeight="1">
      <c r="A89" s="48" t="str">
        <f>SR_HS2!A77</f>
        <v>65</v>
      </c>
      <c r="B89" s="58" t="str">
        <f>SR_HS2!B77</f>
        <v>  Pokrývky hlavy a ich časti</v>
      </c>
      <c r="C89" s="143">
        <f>SR_HS2!C77</f>
        <v>1.70765</v>
      </c>
      <c r="D89" s="161">
        <f>SR_HS2!D77</f>
        <v>1.103718</v>
      </c>
      <c r="E89" s="154">
        <f>SR_HS2!E77</f>
        <v>1.909054</v>
      </c>
      <c r="F89" s="103">
        <f t="shared" si="8"/>
        <v>0.023446259913266217</v>
      </c>
      <c r="G89" s="144">
        <f>SR_HS2!F77</f>
        <v>1.421978</v>
      </c>
      <c r="H89" s="108">
        <f t="shared" si="9"/>
        <v>0.017006515339043585</v>
      </c>
      <c r="I89" s="167">
        <f t="shared" si="10"/>
        <v>-0.48707600000000006</v>
      </c>
      <c r="J89" s="137">
        <f t="shared" si="11"/>
        <v>0.20140400000000014</v>
      </c>
      <c r="K89" s="114">
        <f>SR_HS2!G77</f>
        <v>111.79422012707522</v>
      </c>
      <c r="L89" s="51">
        <f>SR_HS2!H77</f>
        <v>128.83526408013643</v>
      </c>
      <c r="M89" s="35"/>
      <c r="N89" s="35"/>
      <c r="O89" s="42"/>
      <c r="P89" s="43"/>
      <c r="Q89" s="43"/>
      <c r="R89" s="43"/>
    </row>
    <row r="90" spans="1:18" s="26" customFormat="1" ht="12.75" customHeight="1">
      <c r="A90" s="48" t="str">
        <f>SR_HS2!A17</f>
        <v>05</v>
      </c>
      <c r="B90" s="49" t="str">
        <f>SR_HS2!B17</f>
        <v>  Výrobky živočíšneho pôvodu inde neuvedené ani nezahrnuté</v>
      </c>
      <c r="C90" s="143">
        <f>SR_HS2!C17</f>
        <v>2.258326</v>
      </c>
      <c r="D90" s="161">
        <f>SR_HS2!D17</f>
        <v>1.443661</v>
      </c>
      <c r="E90" s="154">
        <f>SR_HS2!E17</f>
        <v>2.393217</v>
      </c>
      <c r="F90" s="103">
        <f t="shared" si="8"/>
        <v>0.029392561871401872</v>
      </c>
      <c r="G90" s="144">
        <f>SR_HS2!F17</f>
        <v>1.449919</v>
      </c>
      <c r="H90" s="108">
        <f t="shared" si="9"/>
        <v>0.0173406829879722</v>
      </c>
      <c r="I90" s="167">
        <f t="shared" si="10"/>
        <v>-0.943298</v>
      </c>
      <c r="J90" s="137">
        <f t="shared" si="11"/>
        <v>0.1348910000000001</v>
      </c>
      <c r="K90" s="114">
        <f>SR_HS2!G17</f>
        <v>105.9730526062225</v>
      </c>
      <c r="L90" s="51">
        <f>SR_HS2!H17</f>
        <v>100.43348126741665</v>
      </c>
      <c r="M90" s="35"/>
      <c r="N90" s="35"/>
      <c r="O90" s="42"/>
      <c r="P90" s="43"/>
      <c r="Q90" s="43"/>
      <c r="R90" s="43"/>
    </row>
    <row r="91" spans="1:18" s="26" customFormat="1" ht="12.75" customHeight="1">
      <c r="A91" s="48" t="str">
        <f>SR_HS2!A102</f>
        <v>91</v>
      </c>
      <c r="B91" s="58" t="str">
        <f>SR_HS2!B102</f>
        <v>  Hodiny a hodinky a ich časti</v>
      </c>
      <c r="C91" s="143">
        <f>SR_HS2!C102</f>
        <v>3.497252</v>
      </c>
      <c r="D91" s="161">
        <f>SR_HS2!D102</f>
        <v>1.614991</v>
      </c>
      <c r="E91" s="154">
        <f>SR_HS2!E102</f>
        <v>3.257719</v>
      </c>
      <c r="F91" s="103">
        <f t="shared" si="8"/>
        <v>0.04001003973611312</v>
      </c>
      <c r="G91" s="144">
        <f>SR_HS2!F102</f>
        <v>1.779514</v>
      </c>
      <c r="H91" s="108">
        <f t="shared" si="9"/>
        <v>0.021282560023462252</v>
      </c>
      <c r="I91" s="167">
        <f t="shared" si="10"/>
        <v>-1.4782049999999998</v>
      </c>
      <c r="J91" s="137">
        <f t="shared" si="11"/>
        <v>-0.23953300000000022</v>
      </c>
      <c r="K91" s="114">
        <f>SR_HS2!G102</f>
        <v>93.1508224171435</v>
      </c>
      <c r="L91" s="51">
        <f>SR_HS2!H102</f>
        <v>110.18723943353244</v>
      </c>
      <c r="M91" s="35"/>
      <c r="N91" s="35"/>
      <c r="O91" s="42"/>
      <c r="P91" s="43"/>
      <c r="Q91" s="43"/>
      <c r="R91" s="43"/>
    </row>
    <row r="92" spans="1:18" s="26" customFormat="1" ht="12.75" customHeight="1">
      <c r="A92" s="59" t="str">
        <f>SR_HS2!A92</f>
        <v>81</v>
      </c>
      <c r="B92" s="60" t="str">
        <f>SR_HS2!B92</f>
        <v>  Ostatné základné kovy; cermenty; predmety z nich</v>
      </c>
      <c r="C92" s="148">
        <f>SR_HS2!C92</f>
        <v>1.580621</v>
      </c>
      <c r="D92" s="165">
        <f>SR_HS2!D92</f>
        <v>1.153107</v>
      </c>
      <c r="E92" s="158">
        <f>SR_HS2!E92</f>
        <v>2.300016</v>
      </c>
      <c r="F92" s="106">
        <f t="shared" si="8"/>
        <v>0.02824790338076917</v>
      </c>
      <c r="G92" s="149">
        <f>SR_HS2!F92</f>
        <v>1.953546</v>
      </c>
      <c r="H92" s="111">
        <f t="shared" si="9"/>
        <v>0.023363940943198304</v>
      </c>
      <c r="I92" s="170">
        <f t="shared" si="10"/>
        <v>-0.34646999999999983</v>
      </c>
      <c r="J92" s="138">
        <f t="shared" si="11"/>
        <v>0.7193949999999998</v>
      </c>
      <c r="K92" s="117">
        <f>SR_HS2!G92</f>
        <v>145.51344060340838</v>
      </c>
      <c r="L92" s="62">
        <f>SR_HS2!H92</f>
        <v>169.4158477920956</v>
      </c>
      <c r="M92" s="35"/>
      <c r="N92" s="35"/>
      <c r="O92" s="42"/>
      <c r="P92" s="43"/>
      <c r="Q92" s="43"/>
      <c r="R92" s="43"/>
    </row>
    <row r="93" spans="1:18" s="26" customFormat="1" ht="12.75" customHeight="1">
      <c r="A93" s="63" t="str">
        <f>SR_HS2!A69</f>
        <v>57</v>
      </c>
      <c r="B93" s="64" t="str">
        <f>SR_HS2!B69</f>
        <v>  Koberce a ostatné textilné podlahové krytiny</v>
      </c>
      <c r="C93" s="150">
        <f>SR_HS2!C69</f>
        <v>4.26477</v>
      </c>
      <c r="D93" s="162">
        <f>SR_HS2!D69</f>
        <v>0.765804</v>
      </c>
      <c r="E93" s="160">
        <f>SR_HS2!E69</f>
        <v>7.315176</v>
      </c>
      <c r="F93" s="107">
        <f t="shared" si="8"/>
        <v>0.08984215103778473</v>
      </c>
      <c r="G93" s="145">
        <f>SR_HS2!F69</f>
        <v>1.485763</v>
      </c>
      <c r="H93" s="112">
        <f t="shared" si="9"/>
        <v>0.01776936861870114</v>
      </c>
      <c r="I93" s="168">
        <f t="shared" si="10"/>
        <v>-5.829413000000001</v>
      </c>
      <c r="J93" s="136">
        <f t="shared" si="11"/>
        <v>3.0504059999999997</v>
      </c>
      <c r="K93" s="118">
        <f>SR_HS2!G69</f>
        <v>171.52568602761696</v>
      </c>
      <c r="L93" s="66">
        <f>SR_HS2!H69</f>
        <v>194.01348125630057</v>
      </c>
      <c r="M93" s="35"/>
      <c r="N93" s="35"/>
      <c r="O93" s="42"/>
      <c r="P93" s="43"/>
      <c r="Q93" s="43"/>
      <c r="R93" s="43"/>
    </row>
    <row r="94" spans="1:18" s="26" customFormat="1" ht="12.75" customHeight="1">
      <c r="A94" s="48" t="str">
        <f>SR_HS2!A78</f>
        <v>66</v>
      </c>
      <c r="B94" s="58" t="str">
        <f>SR_HS2!B78</f>
        <v>  Dáždniky, slnečníky, palice, biče a ich časti</v>
      </c>
      <c r="C94" s="143">
        <f>SR_HS2!C78</f>
        <v>0.527803</v>
      </c>
      <c r="D94" s="161">
        <f>SR_HS2!D78</f>
        <v>0.712554</v>
      </c>
      <c r="E94" s="154">
        <f>SR_HS2!E78</f>
        <v>1.141314</v>
      </c>
      <c r="F94" s="103">
        <f t="shared" si="8"/>
        <v>0.01401717535839715</v>
      </c>
      <c r="G94" s="144">
        <f>SR_HS2!F78</f>
        <v>0.938725</v>
      </c>
      <c r="H94" s="108">
        <f t="shared" si="9"/>
        <v>0.011226925530242866</v>
      </c>
      <c r="I94" s="167">
        <f t="shared" si="10"/>
        <v>-0.2025889999999999</v>
      </c>
      <c r="J94" s="137">
        <f t="shared" si="11"/>
        <v>0.6135109999999999</v>
      </c>
      <c r="K94" s="114">
        <f>SR_HS2!G78</f>
        <v>216.2386344905201</v>
      </c>
      <c r="L94" s="51">
        <f>SR_HS2!H78</f>
        <v>131.7408926200681</v>
      </c>
      <c r="M94" s="35"/>
      <c r="N94" s="35"/>
      <c r="O94" s="42"/>
      <c r="P94" s="43"/>
      <c r="Q94" s="43"/>
      <c r="R94" s="43"/>
    </row>
    <row r="95" spans="1:18" s="26" customFormat="1" ht="12.75" customHeight="1">
      <c r="A95" s="48" t="str">
        <f>SR_HS2!A49</f>
        <v>37</v>
      </c>
      <c r="B95" s="58" t="str">
        <f>SR_HS2!B49</f>
        <v>  Fotografický alebo kinematografický tovar</v>
      </c>
      <c r="C95" s="143">
        <f>SR_HS2!C49</f>
        <v>3.728058</v>
      </c>
      <c r="D95" s="161">
        <f>SR_HS2!D49</f>
        <v>0.794909</v>
      </c>
      <c r="E95" s="154">
        <f>SR_HS2!E49</f>
        <v>2.996774</v>
      </c>
      <c r="F95" s="103">
        <f t="shared" si="8"/>
        <v>0.03680521457502954</v>
      </c>
      <c r="G95" s="144">
        <f>SR_HS2!F49</f>
        <v>0.81861</v>
      </c>
      <c r="H95" s="108">
        <f t="shared" si="9"/>
        <v>0.009790378980331952</v>
      </c>
      <c r="I95" s="167">
        <f t="shared" si="10"/>
        <v>-2.1781639999999998</v>
      </c>
      <c r="J95" s="137">
        <f t="shared" si="11"/>
        <v>-0.731284</v>
      </c>
      <c r="K95" s="114">
        <f>SR_HS2!G49</f>
        <v>80.38431805513756</v>
      </c>
      <c r="L95" s="51">
        <f>SR_HS2!H49</f>
        <v>102.98159915160099</v>
      </c>
      <c r="M95" s="35"/>
      <c r="N95" s="35"/>
      <c r="O95" s="42"/>
      <c r="P95" s="43"/>
      <c r="Q95" s="43"/>
      <c r="R95" s="43"/>
    </row>
    <row r="96" spans="1:18" s="26" customFormat="1" ht="12.75" customHeight="1">
      <c r="A96" s="48" t="str">
        <f>SR_HS2!A18</f>
        <v>06</v>
      </c>
      <c r="B96" s="49" t="str">
        <f>SR_HS2!B18</f>
        <v>  Živé stromy a ostatné rastliny; cibuľky, korene; rezané kvety</v>
      </c>
      <c r="C96" s="143">
        <f>SR_HS2!C18</f>
        <v>5.70313</v>
      </c>
      <c r="D96" s="161">
        <f>SR_HS2!D18</f>
        <v>1.106086</v>
      </c>
      <c r="E96" s="154">
        <f>SR_HS2!E18</f>
        <v>6.53055</v>
      </c>
      <c r="F96" s="103">
        <f t="shared" si="8"/>
        <v>0.08020567918800656</v>
      </c>
      <c r="G96" s="144">
        <f>SR_HS2!F18</f>
        <v>1.06815</v>
      </c>
      <c r="H96" s="108">
        <f t="shared" si="9"/>
        <v>0.01277481744401067</v>
      </c>
      <c r="I96" s="167">
        <f t="shared" si="10"/>
        <v>-5.4624</v>
      </c>
      <c r="J96" s="137">
        <f t="shared" si="11"/>
        <v>0.82742</v>
      </c>
      <c r="K96" s="114">
        <f>SR_HS2!G18</f>
        <v>114.50817358187521</v>
      </c>
      <c r="L96" s="51">
        <f>SR_HS2!H18</f>
        <v>96.57024860634706</v>
      </c>
      <c r="M96" s="35"/>
      <c r="N96" s="35"/>
      <c r="O96" s="42"/>
      <c r="P96" s="43"/>
      <c r="Q96" s="43"/>
      <c r="R96" s="43"/>
    </row>
    <row r="97" spans="1:18" s="26" customFormat="1" ht="12.75" customHeight="1">
      <c r="A97" s="48" t="str">
        <f>SR_HS2!A15</f>
        <v>03</v>
      </c>
      <c r="B97" s="49" t="str">
        <f>SR_HS2!B15</f>
        <v>  Ryby, kôrovce, mäkkýše a ostatné vodné bezstavovce</v>
      </c>
      <c r="C97" s="143">
        <f>SR_HS2!C15</f>
        <v>4.987291</v>
      </c>
      <c r="D97" s="161">
        <f>SR_HS2!D15</f>
        <v>0.422609</v>
      </c>
      <c r="E97" s="154">
        <f>SR_HS2!E15</f>
        <v>5.096899</v>
      </c>
      <c r="F97" s="103">
        <f t="shared" si="8"/>
        <v>0.06259813431451738</v>
      </c>
      <c r="G97" s="144">
        <f>SR_HS2!F15</f>
        <v>0.666839</v>
      </c>
      <c r="H97" s="108">
        <f t="shared" si="9"/>
        <v>0.00797523427378798</v>
      </c>
      <c r="I97" s="167">
        <f t="shared" si="10"/>
        <v>-4.430059999999999</v>
      </c>
      <c r="J97" s="137">
        <f t="shared" si="11"/>
        <v>0.1096079999999997</v>
      </c>
      <c r="K97" s="114">
        <f>SR_HS2!G15</f>
        <v>102.1977462313709</v>
      </c>
      <c r="L97" s="51">
        <f>SR_HS2!H15</f>
        <v>157.79100776367753</v>
      </c>
      <c r="M97" s="35"/>
      <c r="N97" s="35"/>
      <c r="O97" s="42"/>
      <c r="P97" s="43"/>
      <c r="Q97" s="43"/>
      <c r="R97" s="43"/>
    </row>
    <row r="98" spans="1:18" s="26" customFormat="1" ht="12.75" customHeight="1">
      <c r="A98" s="48" t="str">
        <f>SR_HS2!A36</f>
        <v>24</v>
      </c>
      <c r="B98" s="58" t="str">
        <f>SR_HS2!B36</f>
        <v>  Tabak a vyrobené tabakové náhradky</v>
      </c>
      <c r="C98" s="143">
        <f>SR_HS2!C36</f>
        <v>15.419396</v>
      </c>
      <c r="D98" s="161">
        <f>SR_HS2!D36</f>
        <v>0.123</v>
      </c>
      <c r="E98" s="154">
        <f>SR_HS2!E36</f>
        <v>19.743693</v>
      </c>
      <c r="F98" s="103">
        <f t="shared" si="8"/>
        <v>0.24248437064940792</v>
      </c>
      <c r="G98" s="144">
        <f>SR_HS2!F36</f>
        <v>4.303635</v>
      </c>
      <c r="H98" s="108">
        <f t="shared" si="9"/>
        <v>0.051470440921832006</v>
      </c>
      <c r="I98" s="167">
        <f t="shared" si="10"/>
        <v>-15.440058</v>
      </c>
      <c r="J98" s="137">
        <f t="shared" si="11"/>
        <v>4.324297</v>
      </c>
      <c r="K98" s="114">
        <f>SR_HS2!G36</f>
        <v>128.04452911125702</v>
      </c>
      <c r="L98" s="51">
        <f>SR_HS2!H36</f>
        <v>3498.890243902439</v>
      </c>
      <c r="M98" s="35"/>
      <c r="N98" s="35"/>
      <c r="O98" s="42"/>
      <c r="P98" s="43"/>
      <c r="Q98" s="43"/>
      <c r="R98" s="43"/>
    </row>
    <row r="99" spans="1:18" s="26" customFormat="1" ht="12.75" customHeight="1">
      <c r="A99" s="48" t="str">
        <f>SR_HS2!A89</f>
        <v>78</v>
      </c>
      <c r="B99" s="58" t="str">
        <f>SR_HS2!B89</f>
        <v>  Olovo a predmety z olova</v>
      </c>
      <c r="C99" s="143">
        <f>SR_HS2!C89</f>
        <v>0.471741</v>
      </c>
      <c r="D99" s="161">
        <f>SR_HS2!D89</f>
        <v>0.305932</v>
      </c>
      <c r="E99" s="154">
        <f>SR_HS2!E89</f>
        <v>1.190548</v>
      </c>
      <c r="F99" s="103">
        <f t="shared" si="8"/>
        <v>0.01462184822808536</v>
      </c>
      <c r="G99" s="144">
        <f>SR_HS2!F89</f>
        <v>0.449058</v>
      </c>
      <c r="H99" s="108">
        <f t="shared" si="9"/>
        <v>0.005370625822003037</v>
      </c>
      <c r="I99" s="167">
        <f t="shared" si="10"/>
        <v>-0.74149</v>
      </c>
      <c r="J99" s="137">
        <f t="shared" si="11"/>
        <v>0.718807</v>
      </c>
      <c r="K99" s="114">
        <f>SR_HS2!G89</f>
        <v>252.37323022590786</v>
      </c>
      <c r="L99" s="51">
        <f>SR_HS2!H89</f>
        <v>146.7835989697057</v>
      </c>
      <c r="M99" s="35"/>
      <c r="N99" s="35"/>
      <c r="O99" s="42"/>
      <c r="P99" s="43"/>
      <c r="Q99" s="43"/>
      <c r="R99" s="43"/>
    </row>
    <row r="100" spans="1:18" s="26" customFormat="1" ht="12.75" customHeight="1">
      <c r="A100" s="48" t="str">
        <f>SR_HS2!A103</f>
        <v>92</v>
      </c>
      <c r="B100" s="58" t="str">
        <f>SR_HS2!B103</f>
        <v>  Hudobné nástroje; časti, súčasti a príslušenstvo týchto nástrojov</v>
      </c>
      <c r="C100" s="143">
        <f>SR_HS2!C103</f>
        <v>0.613793</v>
      </c>
      <c r="D100" s="161">
        <f>SR_HS2!D103</f>
        <v>0.372058</v>
      </c>
      <c r="E100" s="154">
        <f>SR_HS2!E103</f>
        <v>0.750753</v>
      </c>
      <c r="F100" s="103">
        <f t="shared" si="8"/>
        <v>0.009220456817179793</v>
      </c>
      <c r="G100" s="144">
        <f>SR_HS2!F103</f>
        <v>0.486156</v>
      </c>
      <c r="H100" s="108">
        <f t="shared" si="9"/>
        <v>0.0058143089915371916</v>
      </c>
      <c r="I100" s="167">
        <f t="shared" si="10"/>
        <v>-0.264597</v>
      </c>
      <c r="J100" s="137">
        <f t="shared" si="11"/>
        <v>0.13695999999999997</v>
      </c>
      <c r="K100" s="114">
        <f>SR_HS2!G103</f>
        <v>122.31371162590645</v>
      </c>
      <c r="L100" s="51">
        <f>SR_HS2!H103</f>
        <v>130.66672400539701</v>
      </c>
      <c r="M100" s="35"/>
      <c r="N100" s="35"/>
      <c r="O100" s="42"/>
      <c r="P100" s="43"/>
      <c r="Q100" s="43"/>
      <c r="R100" s="43"/>
    </row>
    <row r="101" spans="1:18" s="26" customFormat="1" ht="12.75" customHeight="1">
      <c r="A101" s="48" t="str">
        <f>SR_HS2!A58</f>
        <v>46</v>
      </c>
      <c r="B101" s="58" t="str">
        <f>SR_HS2!B58</f>
        <v>  Výrobky zo slamy, z esparta; košíkársky tovar a práce z prútia</v>
      </c>
      <c r="C101" s="143">
        <f>SR_HS2!C58</f>
        <v>0.432065</v>
      </c>
      <c r="D101" s="161">
        <f>SR_HS2!D58</f>
        <v>0.184215</v>
      </c>
      <c r="E101" s="154">
        <f>SR_HS2!E58</f>
        <v>0.534868</v>
      </c>
      <c r="F101" s="103">
        <f t="shared" si="8"/>
        <v>0.006569041078612169</v>
      </c>
      <c r="G101" s="144">
        <f>SR_HS2!F58</f>
        <v>0.227649</v>
      </c>
      <c r="H101" s="108">
        <f t="shared" si="9"/>
        <v>0.0027226273616173615</v>
      </c>
      <c r="I101" s="167">
        <f t="shared" si="10"/>
        <v>-0.307219</v>
      </c>
      <c r="J101" s="137">
        <f t="shared" si="11"/>
        <v>0.10280300000000003</v>
      </c>
      <c r="K101" s="114">
        <f>SR_HS2!G58</f>
        <v>123.79341071366579</v>
      </c>
      <c r="L101" s="51">
        <f>SR_HS2!H58</f>
        <v>123.57788453708982</v>
      </c>
      <c r="M101" s="35"/>
      <c r="N101" s="35"/>
      <c r="O101" s="42"/>
      <c r="P101" s="43"/>
      <c r="Q101" s="43"/>
      <c r="R101" s="43"/>
    </row>
    <row r="102" spans="1:18" s="26" customFormat="1" ht="12.75" customHeight="1">
      <c r="A102" s="52" t="str">
        <f>SR_HS2!A79</f>
        <v>67</v>
      </c>
      <c r="B102" s="67" t="str">
        <f>SR_HS2!B79</f>
        <v>  Upravené perie a páperie; umelé kvetiny; predmety z ľud. vlasov</v>
      </c>
      <c r="C102" s="146">
        <f>SR_HS2!C79</f>
        <v>0.727814</v>
      </c>
      <c r="D102" s="163">
        <f>SR_HS2!D79</f>
        <v>0.129229</v>
      </c>
      <c r="E102" s="156">
        <f>SR_HS2!E79</f>
        <v>0.6747</v>
      </c>
      <c r="F102" s="104">
        <f t="shared" si="8"/>
        <v>0.00828640340371761</v>
      </c>
      <c r="G102" s="147">
        <f>SR_HS2!F79</f>
        <v>0.255438</v>
      </c>
      <c r="H102" s="109">
        <f t="shared" si="9"/>
        <v>0.0030549771270544372</v>
      </c>
      <c r="I102" s="169">
        <f t="shared" si="10"/>
        <v>-0.41926199999999997</v>
      </c>
      <c r="J102" s="138">
        <f t="shared" si="11"/>
        <v>-0.053113999999999995</v>
      </c>
      <c r="K102" s="115">
        <f>SR_HS2!G79</f>
        <v>92.7022563457147</v>
      </c>
      <c r="L102" s="55">
        <f>SR_HS2!H79</f>
        <v>197.6630632443182</v>
      </c>
      <c r="M102" s="35"/>
      <c r="N102" s="35"/>
      <c r="O102" s="42"/>
      <c r="P102" s="43"/>
      <c r="Q102" s="43"/>
      <c r="R102" s="43"/>
    </row>
    <row r="103" spans="1:18" s="26" customFormat="1" ht="12.75" customHeight="1">
      <c r="A103" s="44" t="str">
        <f>SR_HS2!A48</f>
        <v>36</v>
      </c>
      <c r="B103" s="68" t="str">
        <f>SR_HS2!B48</f>
        <v>  Výbušniny; pyrotechnické výrobky; zápalky; pyroforické zliatiny </v>
      </c>
      <c r="C103" s="141">
        <f>SR_HS2!C48</f>
        <v>0.530129</v>
      </c>
      <c r="D103" s="164">
        <f>SR_HS2!D48</f>
        <v>0.068438</v>
      </c>
      <c r="E103" s="152">
        <f>SR_HS2!E48</f>
        <v>0.744572</v>
      </c>
      <c r="F103" s="105">
        <f t="shared" si="8"/>
        <v>0.0091445441753562</v>
      </c>
      <c r="G103" s="142">
        <f>SR_HS2!F48</f>
        <v>0.059235</v>
      </c>
      <c r="H103" s="110">
        <f t="shared" si="9"/>
        <v>0.0007084363725094529</v>
      </c>
      <c r="I103" s="166">
        <f t="shared" si="10"/>
        <v>-0.685337</v>
      </c>
      <c r="J103" s="136">
        <f t="shared" si="11"/>
        <v>0.21444300000000005</v>
      </c>
      <c r="K103" s="116">
        <f>SR_HS2!G48</f>
        <v>140.45109775167933</v>
      </c>
      <c r="L103" s="47">
        <f>SR_HS2!H48</f>
        <v>86.5527923083667</v>
      </c>
      <c r="M103" s="35"/>
      <c r="N103" s="35"/>
      <c r="O103" s="42"/>
      <c r="P103" s="43"/>
      <c r="Q103" s="43"/>
      <c r="R103" s="43"/>
    </row>
    <row r="104" spans="1:18" s="26" customFormat="1" ht="12.75" customHeight="1">
      <c r="A104" s="48" t="str">
        <f>SR_HS2!A26</f>
        <v>14</v>
      </c>
      <c r="B104" s="58" t="str">
        <f>SR_HS2!B26</f>
        <v>  Rastlinné pletacie materiály a iné výrobky rastlinného pôvodu</v>
      </c>
      <c r="C104" s="143">
        <f>SR_HS2!C26</f>
        <v>0.101135</v>
      </c>
      <c r="D104" s="161">
        <f>SR_HS2!D26</f>
        <v>0.080569</v>
      </c>
      <c r="E104" s="154">
        <f>SR_HS2!E26</f>
        <v>0.13253</v>
      </c>
      <c r="F104" s="103">
        <f t="shared" si="8"/>
        <v>0.0016276819965832146</v>
      </c>
      <c r="G104" s="144">
        <f>SR_HS2!F26</f>
        <v>0.113064</v>
      </c>
      <c r="H104" s="108">
        <f t="shared" si="9"/>
        <v>0.001352218283471069</v>
      </c>
      <c r="I104" s="167">
        <f t="shared" si="10"/>
        <v>-0.01946600000000001</v>
      </c>
      <c r="J104" s="137">
        <f t="shared" si="11"/>
        <v>0.031395000000000006</v>
      </c>
      <c r="K104" s="114">
        <f>SR_HS2!G26</f>
        <v>131.0426657438078</v>
      </c>
      <c r="L104" s="51">
        <f>SR_HS2!H26</f>
        <v>140.3318894363837</v>
      </c>
      <c r="M104" s="35"/>
      <c r="N104" s="35"/>
      <c r="O104" s="42"/>
      <c r="P104" s="43"/>
      <c r="Q104" s="43"/>
      <c r="R104" s="43"/>
    </row>
    <row r="105" spans="1:18" s="26" customFormat="1" ht="12.75" customHeight="1">
      <c r="A105" s="48" t="str">
        <f>SR_HS2!A25</f>
        <v>13</v>
      </c>
      <c r="B105" s="58" t="str">
        <f>SR_HS2!B25</f>
        <v>  Šelak, gumy, živice a iné rastlinné šťavy a výťažky</v>
      </c>
      <c r="C105" s="143">
        <f>SR_HS2!C25</f>
        <v>0.948624</v>
      </c>
      <c r="D105" s="161">
        <f>SR_HS2!D25</f>
        <v>0.12536</v>
      </c>
      <c r="E105" s="154">
        <f>SR_HS2!E25</f>
        <v>1.090078</v>
      </c>
      <c r="F105" s="103">
        <f t="shared" si="8"/>
        <v>0.013387914702116028</v>
      </c>
      <c r="G105" s="144">
        <f>SR_HS2!F25</f>
        <v>0.150135</v>
      </c>
      <c r="H105" s="108">
        <f t="shared" si="9"/>
        <v>0.0017955785394902794</v>
      </c>
      <c r="I105" s="167">
        <f t="shared" si="10"/>
        <v>-0.9399430000000001</v>
      </c>
      <c r="J105" s="137">
        <f t="shared" si="11"/>
        <v>0.14145400000000008</v>
      </c>
      <c r="K105" s="114">
        <f>SR_HS2!G25</f>
        <v>114.91149285702238</v>
      </c>
      <c r="L105" s="51">
        <f>SR_HS2!H25</f>
        <v>119.76308232291002</v>
      </c>
      <c r="M105" s="35"/>
      <c r="N105" s="35"/>
      <c r="O105" s="42"/>
      <c r="P105" s="43"/>
      <c r="Q105" s="43"/>
      <c r="R105" s="43"/>
    </row>
    <row r="106" spans="1:18" s="26" customFormat="1" ht="12.75" customHeight="1">
      <c r="A106" s="48" t="str">
        <f>SR_HS2!A108</f>
        <v>97</v>
      </c>
      <c r="B106" s="58" t="str">
        <f>SR_HS2!B108</f>
        <v>  Umelecké diela, zberateľské predmety a starožitnosti</v>
      </c>
      <c r="C106" s="143">
        <f>SR_HS2!C108</f>
        <v>0.126</v>
      </c>
      <c r="D106" s="161">
        <f>SR_HS2!D108</f>
        <v>0.009544</v>
      </c>
      <c r="E106" s="154">
        <f>SR_HS2!E108</f>
        <v>0.165042</v>
      </c>
      <c r="F106" s="103">
        <f t="shared" si="8"/>
        <v>0.002026981755678615</v>
      </c>
      <c r="G106" s="144">
        <f>SR_HS2!F108</f>
        <v>0.037373</v>
      </c>
      <c r="H106" s="108">
        <f t="shared" si="9"/>
        <v>0.00044697210348266706</v>
      </c>
      <c r="I106" s="167">
        <f t="shared" si="10"/>
        <v>-0.12766899999999998</v>
      </c>
      <c r="J106" s="137">
        <f t="shared" si="11"/>
        <v>0.03904199999999999</v>
      </c>
      <c r="K106" s="114">
        <f>SR_HS2!G108</f>
        <v>130.9857142857143</v>
      </c>
      <c r="L106" s="51">
        <f>SR_HS2!H108</f>
        <v>391.5863369656329</v>
      </c>
      <c r="M106" s="35"/>
      <c r="N106" s="35"/>
      <c r="O106" s="42"/>
      <c r="P106" s="43"/>
      <c r="Q106" s="43"/>
      <c r="R106" s="43"/>
    </row>
    <row r="107" spans="1:18" s="26" customFormat="1" ht="12.75" customHeight="1">
      <c r="A107" s="48">
        <f>SR_HS2!A109</f>
        <v>98</v>
      </c>
      <c r="B107" s="58" t="str">
        <f>SR_HS2!B109</f>
        <v>  Priemyselné zariadenia</v>
      </c>
      <c r="C107" s="143">
        <f>SR_HS2!C109</f>
        <v>0</v>
      </c>
      <c r="D107" s="161">
        <f>SR_HS2!D109</f>
        <v>0</v>
      </c>
      <c r="E107" s="154">
        <f>SR_HS2!E109</f>
        <v>1.026</v>
      </c>
      <c r="F107" s="103">
        <f t="shared" si="8"/>
        <v>0.012600933588579024</v>
      </c>
      <c r="G107" s="144">
        <f>SR_HS2!F109</f>
        <v>0</v>
      </c>
      <c r="H107" s="108">
        <f t="shared" si="9"/>
        <v>0</v>
      </c>
      <c r="I107" s="167">
        <f t="shared" si="10"/>
        <v>-1.026</v>
      </c>
      <c r="J107" s="137">
        <f t="shared" si="11"/>
        <v>1.026</v>
      </c>
      <c r="K107" s="114">
        <f>SR_HS2!G109</f>
        <v>0</v>
      </c>
      <c r="L107" s="51">
        <f>SR_HS2!H109</f>
        <v>0</v>
      </c>
      <c r="M107" s="35"/>
      <c r="N107" s="35"/>
      <c r="O107" s="42"/>
      <c r="P107" s="43"/>
      <c r="Q107" s="43"/>
      <c r="R107" s="43"/>
    </row>
    <row r="108" spans="1:18" s="26" customFormat="1" ht="12.75" customHeight="1">
      <c r="A108" s="48" t="str">
        <f>SR_HS2!A62</f>
        <v>50</v>
      </c>
      <c r="B108" s="58" t="str">
        <f>SR_HS2!B62</f>
        <v>  Hodváb</v>
      </c>
      <c r="C108" s="143">
        <f>SR_HS2!C62</f>
        <v>0.505329</v>
      </c>
      <c r="D108" s="161">
        <f>SR_HS2!D62</f>
        <v>0.084927</v>
      </c>
      <c r="E108" s="154">
        <f>SR_HS2!E62</f>
        <v>0.552056</v>
      </c>
      <c r="F108" s="103">
        <f t="shared" si="8"/>
        <v>0.006780137420250078</v>
      </c>
      <c r="G108" s="144">
        <f>SR_HS2!F62</f>
        <v>0</v>
      </c>
      <c r="H108" s="108">
        <f t="shared" si="9"/>
        <v>0</v>
      </c>
      <c r="I108" s="167">
        <f t="shared" si="10"/>
        <v>-0.552056</v>
      </c>
      <c r="J108" s="137">
        <f t="shared" si="11"/>
        <v>0.04672699999999996</v>
      </c>
      <c r="K108" s="114">
        <f>SR_HS2!G62</f>
        <v>109.24684710357013</v>
      </c>
      <c r="L108" s="51">
        <f>SR_HS2!H62</f>
        <v>0</v>
      </c>
      <c r="M108" s="35"/>
      <c r="N108" s="35"/>
      <c r="O108" s="42"/>
      <c r="P108" s="43"/>
      <c r="Q108" s="43"/>
      <c r="R108" s="43"/>
    </row>
    <row r="109" spans="1:18" s="26" customFormat="1" ht="12.75" customHeight="1">
      <c r="A109" s="48" t="str">
        <f>SR_HS2!A57</f>
        <v>45</v>
      </c>
      <c r="B109" s="58" t="str">
        <f>SR_HS2!B57</f>
        <v>  Korok a výrobky z korku</v>
      </c>
      <c r="C109" s="143">
        <f>SR_HS2!C57</f>
        <v>0.452951</v>
      </c>
      <c r="D109" s="161">
        <f>SR_HS2!D57</f>
        <v>0.035287</v>
      </c>
      <c r="E109" s="154">
        <f>SR_HS2!E57</f>
        <v>0.515083</v>
      </c>
      <c r="F109" s="103">
        <f t="shared" si="8"/>
        <v>0.006326049391428897</v>
      </c>
      <c r="G109" s="144">
        <f>SR_HS2!F57</f>
        <v>0.048638</v>
      </c>
      <c r="H109" s="108">
        <f t="shared" si="9"/>
        <v>0.0005816987977735252</v>
      </c>
      <c r="I109" s="167">
        <f t="shared" si="10"/>
        <v>-0.46644499999999994</v>
      </c>
      <c r="J109" s="137">
        <f t="shared" si="11"/>
        <v>0.062131999999999965</v>
      </c>
      <c r="K109" s="114">
        <f>SR_HS2!G57</f>
        <v>113.71715704347709</v>
      </c>
      <c r="L109" s="51">
        <f>SR_HS2!H57</f>
        <v>137.8354634851362</v>
      </c>
      <c r="M109" s="35"/>
      <c r="N109" s="35"/>
      <c r="O109" s="42"/>
      <c r="P109" s="43"/>
      <c r="Q109" s="43"/>
      <c r="R109" s="43"/>
    </row>
    <row r="110" spans="1:18" s="26" customFormat="1" ht="12.75" customHeight="1">
      <c r="A110" s="52" t="str">
        <f>SR_HS2!A55</f>
        <v>43</v>
      </c>
      <c r="B110" s="58" t="str">
        <f>SR_HS2!B55</f>
        <v>  Kožušiny a umelé kožušiny; výrobky z nich</v>
      </c>
      <c r="C110" s="143">
        <f>SR_HS2!C55</f>
        <v>0.096092</v>
      </c>
      <c r="D110" s="161">
        <f>SR_HS2!D55</f>
        <v>0.00193</v>
      </c>
      <c r="E110" s="154">
        <f>SR_HS2!E55</f>
        <v>0.228038</v>
      </c>
      <c r="F110" s="103">
        <f>E110/$E$11*100</f>
        <v>0.002800674165372693</v>
      </c>
      <c r="G110" s="144">
        <f>SR_HS2!F55</f>
        <v>0.014096</v>
      </c>
      <c r="H110" s="108">
        <f>G110/$G$11*100</f>
        <v>0.00016858477432081113</v>
      </c>
      <c r="I110" s="167">
        <f t="shared" si="10"/>
        <v>-0.213942</v>
      </c>
      <c r="J110" s="137">
        <f t="shared" si="11"/>
        <v>0.131946</v>
      </c>
      <c r="K110" s="114">
        <f>SR_HS2!G55</f>
        <v>237.3121591807851</v>
      </c>
      <c r="L110" s="51">
        <f>SR_HS2!H55</f>
        <v>730.3626943005181</v>
      </c>
      <c r="M110" s="35"/>
      <c r="N110" s="35"/>
      <c r="O110" s="42"/>
      <c r="P110" s="43"/>
      <c r="Q110" s="43"/>
      <c r="R110" s="43"/>
    </row>
    <row r="111" spans="1:18" s="26" customFormat="1" ht="12.75" customHeight="1">
      <c r="A111" s="59" t="str">
        <f>SR_HS2!A65</f>
        <v>53</v>
      </c>
      <c r="B111" s="60" t="str">
        <f>SR_HS2!B65</f>
        <v>  Ostatné rastlinné textilné vlákna; papierová priadza a tkaniny z nej</v>
      </c>
      <c r="C111" s="148">
        <f>SR_HS2!C65</f>
        <v>0.541781</v>
      </c>
      <c r="D111" s="165">
        <f>SR_HS2!D65</f>
        <v>0.062995</v>
      </c>
      <c r="E111" s="158">
        <f>SR_HS2!E65</f>
        <v>0.632995</v>
      </c>
      <c r="F111" s="106">
        <f>E111/$E$11*100</f>
        <v>0.0077741987884040725</v>
      </c>
      <c r="G111" s="149">
        <f>SR_HS2!F65</f>
        <v>0.468357</v>
      </c>
      <c r="H111" s="111">
        <f>G111/$G$11*100</f>
        <v>0.005601437226629692</v>
      </c>
      <c r="I111" s="170">
        <f t="shared" si="10"/>
        <v>-0.16463799999999995</v>
      </c>
      <c r="J111" s="138">
        <f t="shared" si="11"/>
        <v>0.09121400000000002</v>
      </c>
      <c r="K111" s="117">
        <f>SR_HS2!G65</f>
        <v>116.835954010938</v>
      </c>
      <c r="L111" s="62">
        <f>SR_HS2!H65</f>
        <v>743.4828160965158</v>
      </c>
      <c r="M111" s="35"/>
      <c r="N111" s="35"/>
      <c r="O111" s="42"/>
      <c r="P111" s="43"/>
      <c r="Q111" s="43"/>
      <c r="R111" s="43"/>
    </row>
    <row r="112" spans="1:14" ht="12.75">
      <c r="A112" s="70"/>
      <c r="B112" s="70"/>
      <c r="C112" s="91"/>
      <c r="D112" s="91"/>
      <c r="E112" s="91"/>
      <c r="F112" s="91"/>
      <c r="G112" s="91"/>
      <c r="H112" s="101"/>
      <c r="I112" s="101"/>
      <c r="J112" s="129"/>
      <c r="M112" s="72"/>
      <c r="N112" s="72"/>
    </row>
    <row r="113" spans="1:10" s="73" customFormat="1" ht="11.25">
      <c r="A113" s="73" t="s">
        <v>222</v>
      </c>
      <c r="C113" s="91"/>
      <c r="D113" s="91"/>
      <c r="E113" s="91"/>
      <c r="F113" s="91"/>
      <c r="G113" s="91"/>
      <c r="H113" s="101"/>
      <c r="I113" s="101"/>
      <c r="J113" s="123"/>
    </row>
    <row r="114" spans="1:10" s="73" customFormat="1" ht="12.75">
      <c r="A114" s="73" t="s">
        <v>203</v>
      </c>
      <c r="C114" s="72"/>
      <c r="D114" s="72"/>
      <c r="E114" s="72"/>
      <c r="F114" s="72"/>
      <c r="G114" s="72"/>
      <c r="H114" s="102"/>
      <c r="I114" s="102"/>
      <c r="J114" s="84"/>
    </row>
  </sheetData>
  <sheetProtection/>
  <mergeCells count="2">
    <mergeCell ref="E8:H8"/>
    <mergeCell ref="C8:D8"/>
  </mergeCells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2010-08-10T09:36:38Z</cp:lastPrinted>
  <dcterms:created xsi:type="dcterms:W3CDTF">2004-12-14T07:34:50Z</dcterms:created>
  <dcterms:modified xsi:type="dcterms:W3CDTF">2011-05-06T08:23:53Z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