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<sst xmlns="http://schemas.openxmlformats.org/spreadsheetml/2006/main" count="248" uniqueCount="229">
  <si>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</si>
  <si>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</si>
  <si>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</si>
  <si>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</si>
  <si>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</si>
  <si>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</si>
  <si>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</si>
  <si>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</si>
  <si>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</si>
  <si>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</si>
  <si>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</si>
  <si>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</si>
  <si>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</si>
  <si>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</si>
  <si>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</si>
  <si>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</si>
  <si>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</si>
  <si>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</si>
  <si>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</si>
  <si>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</si>
  <si>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</si>
  <si>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</si>
  <si>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</si>
  <si>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</si>
  <si>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</si>
  <si>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</si>
  <si>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</si>
  <si>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</si>
  <si>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</si>
  <si>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</si>
  <si>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</si>
  <si>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</si>
  <si>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</si>
  <si>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</si>
  <si>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</si>
  <si>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</si>
  <si>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</si>
  <si>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</si>
  <si>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</si>
  <si>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</si>
  <si>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</si>
  <si>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</si>
  <si>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</si>
  <si>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</si>
  <si>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</si>
  <si>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</si>
  <si>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</si>
  <si>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</si>
  <si>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</si>
  <si>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</si>
  <si>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</si>
  <si>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</si>
  <si>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</si>
  <si>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</si>
  <si>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</si>
  <si>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</si>
  <si>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</si>
  <si>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</si>
  <si>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</si>
  <si>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</si>
  <si>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</si>
  <si>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</si>
  <si>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</si>
  <si>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</si>
  <si>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</si>
  <si>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</si>
  <si>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</si>
  <si>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</si>
  <si>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</si>
  <si>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</si>
  <si>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</si>
  <si>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</si>
  <si>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</si>
  <si>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</si>
  <si>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</si>
  <si>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</si>
  <si>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</si>
  <si>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</si>
  <si>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</si>
  <si>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</si>
  <si>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</si>
  <si>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</si>
  <si>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</si>
  <si>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</si>
  <si>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</si>
  <si>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</si>
  <si>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</si>
  <si>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</si>
  <si>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</si>
  <si>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</si>
  <si>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</si>
  <si>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</si>
  <si>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</si>
  <si>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</si>
  <si>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</si>
  <si>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</si>
  <si>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</si>
  <si>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</si>
  <si>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</si>
  <si>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</si>
  <si>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</si>
  <si>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</si>
  <si>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</si>
  <si>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</si>
  <si>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</si>
  <si>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</si>
  <si>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</si>
  <si>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</si>
  <si>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</si>
  <si>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</si>
  <si>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</si>
  <si>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</si>
  <si>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</si>
  <si>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</si>
  <si>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</si>
  <si>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</si>
  <si>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</si>
  <si>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</si>
  <si>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</si>
  <si>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</si>
  <si>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</si>
  <si>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</si>
  <si>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</si>
  <si>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</si>
  <si>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</si>
  <si>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</si>
  <si>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</si>
  <si>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</si>
  <si>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</si>
  <si>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</si>
  <si>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</si>
  <si>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</si>
  <si>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</si>
  <si>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</si>
  <si>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</si>
  <si>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</si>
  <si>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</si>
  <si>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</si>
  <si>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</si>
  <si>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</si>
  <si>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</si>
  <si>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</si>
  <si>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</si>
  <si>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</si>
  <si>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</si>
  <si>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</si>
  <si>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</si>
  <si>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</si>
  <si>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</si>
  <si>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</si>
  <si>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</si>
  <si>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</si>
  <si>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</si>
  <si>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</si>
  <si>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</si>
  <si>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</si>
  <si>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</si>
  <si>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</si>
  <si>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</si>
  <si>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</si>
  <si>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</si>
  <si>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</si>
  <si>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</si>
  <si>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</si>
  <si>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</si>
  <si>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</si>
  <si>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</si>
  <si>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</si>
  <si>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</si>
  <si>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</si>
  <si>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</si>
  <si>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</si>
  <si>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</si>
  <si>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</si>
  <si>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</si>
  <si>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</si>
  <si>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</si>
  <si>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</si>
  <si>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</si>
  <si>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</si>
  <si>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</si>
  <si>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</si>
  <si>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</si>
  <si>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</si>
  <si>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</si>
  <si>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</si>
  <si>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</si>
  <si>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</si>
  <si>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</si>
  <si>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</si>
  <si>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</si>
  <si>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</si>
  <si>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</si>
  <si>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</si>
  <si>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</si>
  <si>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</si>
  <si>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</si>
  <si>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</si>
  <si>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</si>
  <si>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</si>
  <si>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</si>
  <si>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</si>
  <si>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</si>
  <si>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</si>
  <si>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</si>
  <si>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</si>
  <si>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</si>
  <si>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</si>
  <si>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</si>
  <si>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</si>
  <si>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</si>
  <si>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</si>
  <si>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</si>
  <si>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</si>
  <si>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 xml:space="preserve">  Index 2008/07</t>
  </si>
  <si>
    <t>2008</t>
  </si>
  <si>
    <t>Imp-08</t>
  </si>
  <si>
    <t>Im_08-%</t>
  </si>
  <si>
    <t>Exp-08</t>
  </si>
  <si>
    <t>Ex_08-%</t>
  </si>
  <si>
    <t>Bil-08</t>
  </si>
  <si>
    <t>Údaje v mil. EUR</t>
  </si>
  <si>
    <t xml:space="preserve">  Index 2009/08</t>
  </si>
  <si>
    <t>Poznámka:  V tabuľke sú uvedené predbežné údaje za rok 2008 a 2009.</t>
  </si>
  <si>
    <t>Komoditná štruktúra - usporiadaná podľa vývozu 2009</t>
  </si>
  <si>
    <t>Poznámka:  V tabuľke sú uvedené predbežné údaje za rok 2009 a 2008.</t>
  </si>
  <si>
    <t>Zahraničný obchod SR   -   január až jún 2009  (a rovnaké obdobie roku 2008)</t>
  </si>
  <si>
    <t>jan. - jún 2008</t>
  </si>
  <si>
    <t>jan. - jún 2009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</si>
</sst>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209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33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35" xfId="0" applyNumberFormat="1" applyFill="1" applyBorder="1" applyAlignment="1">
      <alignment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3" fontId="1" fillId="24" borderId="33" xfId="0" applyNumberFormat="1" applyFont="1" applyFill="1" applyBorder="1" applyAlignment="1">
      <alignment horizontal="left" indent="8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33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28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3" fontId="18" fillId="0" borderId="33" xfId="0" applyNumberFormat="1" applyFont="1" applyFill="1" applyBorder="1" applyAlignment="1">
      <alignment/>
    </xf>
    <xf numFmtId="173" fontId="19" fillId="4" borderId="34" xfId="0" applyNumberFormat="1" applyFont="1" applyFill="1" applyBorder="1" applyAlignment="1">
      <alignment/>
    </xf>
    <xf numFmtId="173" fontId="15" fillId="0" borderId="17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 horizontal="right"/>
    </xf>
    <xf numFmtId="173" fontId="15" fillId="0" borderId="21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 horizontal="right"/>
    </xf>
    <xf numFmtId="173" fontId="11" fillId="4" borderId="30" xfId="0" applyNumberFormat="1" applyFont="1" applyFill="1" applyBorder="1" applyAlignment="1">
      <alignment horizontal="right"/>
    </xf>
    <xf numFmtId="173" fontId="15" fillId="0" borderId="24" xfId="0" applyNumberFormat="1" applyFont="1" applyFill="1" applyBorder="1" applyAlignment="1">
      <alignment/>
    </xf>
    <xf numFmtId="173" fontId="11" fillId="4" borderId="24" xfId="0" applyNumberFormat="1" applyFont="1" applyFill="1" applyBorder="1" applyAlignment="1">
      <alignment horizontal="right"/>
    </xf>
    <xf numFmtId="173" fontId="15" fillId="0" borderId="27" xfId="0" applyNumberFormat="1" applyFont="1" applyFill="1" applyBorder="1" applyAlignment="1">
      <alignment/>
    </xf>
    <xf numFmtId="173" fontId="11" fillId="4" borderId="27" xfId="0" applyNumberFormat="1" applyFont="1" applyFill="1" applyBorder="1" applyAlignment="1">
      <alignment horizontal="right"/>
    </xf>
    <xf numFmtId="173" fontId="15" fillId="0" borderId="30" xfId="0" applyNumberFormat="1" applyFont="1" applyFill="1" applyBorder="1" applyAlignment="1">
      <alignment/>
    </xf>
    <xf numFmtId="173" fontId="11" fillId="4" borderId="24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/>
    </xf>
    <xf numFmtId="173" fontId="11" fillId="4" borderId="27" xfId="0" applyNumberFormat="1" applyFont="1" applyFill="1" applyBorder="1" applyAlignment="1">
      <alignment/>
    </xf>
    <xf numFmtId="173" fontId="11" fillId="4" borderId="30" xfId="0" applyNumberFormat="1" applyFont="1" applyFill="1" applyBorder="1" applyAlignment="1">
      <alignment/>
    </xf>
    <xf numFmtId="165" fontId="23" fillId="17" borderId="11" xfId="0" applyNumberFormat="1" applyFont="1" applyFill="1" applyBorder="1" applyAlignment="1">
      <alignment horizontal="right"/>
    </xf>
    <xf numFmtId="1" fontId="9" fillId="0" borderId="0" xfId="0" applyNumberFormat="1" applyFont="1" applyBorder="1" applyAlignment="1">
      <alignment horizontal="left" wrapText="1"/>
    </xf>
    <xf numFmtId="49" fontId="8" fillId="0" borderId="3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B12" sqref="B12"/>
    </sheetView>
  </sheetViews>
  <sheetFormatPr defaultColWidth="9.125" defaultRowHeight="12.75"/>
  <cols>
    <col min="1" max="1" width="3.125" style="75" customWidth="1"/>
    <col min="2" max="2" width="42.25390625" style="8" customWidth="1"/>
    <col min="3" max="6" width="9.625" style="8" customWidth="1"/>
    <col min="7" max="7" width="6.75390625" style="72" customWidth="1"/>
    <col min="8" max="8" width="7.00390625" style="72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226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2" t="s">
        <v>221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83" t="s">
        <v>4</v>
      </c>
      <c r="C8" s="135" t="s">
        <v>227</v>
      </c>
      <c r="D8" s="25"/>
      <c r="E8" s="135" t="s">
        <v>228</v>
      </c>
      <c r="F8" s="25"/>
      <c r="G8" s="95" t="s">
        <v>222</v>
      </c>
      <c r="H8" s="26"/>
    </row>
    <row r="9" spans="1:8" s="27" customFormat="1" ht="12">
      <c r="A9" s="28" t="s">
        <v>5</v>
      </c>
      <c r="B9" s="29"/>
      <c r="C9" s="96" t="s">
        <v>6</v>
      </c>
      <c r="D9" s="97" t="s">
        <v>7</v>
      </c>
      <c r="E9" s="96" t="s">
        <v>6</v>
      </c>
      <c r="F9" s="97" t="s">
        <v>7</v>
      </c>
      <c r="G9" s="96" t="s">
        <v>6</v>
      </c>
      <c r="H9" s="97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8" customFormat="1" ht="12.75" customHeight="1">
      <c r="A11" s="33"/>
      <c r="B11" s="34" t="s">
        <v>8</v>
      </c>
      <c r="C11" s="189">
        <v>25994.18436</v>
      </c>
      <c r="D11" s="190">
        <v>25795.759396000005</v>
      </c>
      <c r="E11" s="189">
        <v>18286.492361000004</v>
      </c>
      <c r="F11" s="190">
        <v>18482.557499</v>
      </c>
      <c r="G11" s="35">
        <v>70.34839834843737</v>
      </c>
      <c r="H11" s="35">
        <v>71.64959641337785</v>
      </c>
      <c r="I11" s="36"/>
      <c r="J11" s="36"/>
      <c r="K11" s="37"/>
      <c r="L11" s="37"/>
      <c r="M11" s="37"/>
      <c r="N11" s="37"/>
    </row>
    <row r="12" spans="1:14" s="27" customFormat="1" ht="12.75" customHeight="1">
      <c r="A12" s="39"/>
      <c r="B12" s="40" t="s">
        <v>9</v>
      </c>
      <c r="C12" s="137"/>
      <c r="D12" s="138"/>
      <c r="E12" s="137"/>
      <c r="F12" s="138"/>
      <c r="G12" s="41"/>
      <c r="H12" s="42"/>
      <c r="I12" s="36"/>
      <c r="J12" s="36"/>
      <c r="K12" s="43"/>
      <c r="L12" s="44"/>
      <c r="M12" s="44"/>
      <c r="N12" s="44"/>
    </row>
    <row r="13" spans="1:14" s="27" customFormat="1" ht="12.75" customHeight="1">
      <c r="A13" s="45" t="s">
        <v>10</v>
      </c>
      <c r="B13" s="46" t="s">
        <v>11</v>
      </c>
      <c r="C13" s="191">
        <v>25.926935</v>
      </c>
      <c r="D13" s="192">
        <v>47.341263</v>
      </c>
      <c r="E13" s="191">
        <v>22.435823</v>
      </c>
      <c r="F13" s="192">
        <v>42.756522</v>
      </c>
      <c r="G13" s="47">
        <v>86.53480637028635</v>
      </c>
      <c r="H13" s="48">
        <v>90.31554988298474</v>
      </c>
      <c r="I13" s="36"/>
      <c r="J13" s="36"/>
      <c r="K13" s="43"/>
      <c r="L13" s="44"/>
      <c r="M13" s="44"/>
      <c r="N13" s="44"/>
    </row>
    <row r="14" spans="1:14" s="27" customFormat="1" ht="12.75" customHeight="1">
      <c r="A14" s="49" t="s">
        <v>12</v>
      </c>
      <c r="B14" s="50" t="s">
        <v>13</v>
      </c>
      <c r="C14" s="193">
        <v>123.212328</v>
      </c>
      <c r="D14" s="194">
        <v>49.356428</v>
      </c>
      <c r="E14" s="193">
        <v>133.793074</v>
      </c>
      <c r="F14" s="194">
        <v>32.383745</v>
      </c>
      <c r="G14" s="51">
        <v>108.58740855866304</v>
      </c>
      <c r="H14" s="52">
        <v>65.61201106368556</v>
      </c>
      <c r="I14" s="36"/>
      <c r="J14" s="36"/>
      <c r="K14" s="43"/>
      <c r="L14" s="44"/>
      <c r="M14" s="44"/>
      <c r="N14" s="44"/>
    </row>
    <row r="15" spans="1:14" s="27" customFormat="1" ht="12.75" customHeight="1">
      <c r="A15" s="49" t="s">
        <v>14</v>
      </c>
      <c r="B15" s="50" t="s">
        <v>15</v>
      </c>
      <c r="C15" s="193">
        <v>12.539387</v>
      </c>
      <c r="D15" s="194">
        <v>2.302702</v>
      </c>
      <c r="E15" s="193">
        <v>13.120666</v>
      </c>
      <c r="F15" s="194">
        <v>1.736979</v>
      </c>
      <c r="G15" s="51">
        <v>104.63562533001016</v>
      </c>
      <c r="H15" s="52">
        <v>75.43220963893722</v>
      </c>
      <c r="I15" s="36"/>
      <c r="J15" s="36"/>
      <c r="K15" s="43"/>
      <c r="L15" s="44"/>
      <c r="M15" s="44"/>
      <c r="N15" s="44"/>
    </row>
    <row r="16" spans="1:14" s="27" customFormat="1" ht="12.75" customHeight="1">
      <c r="A16" s="49" t="s">
        <v>16</v>
      </c>
      <c r="B16" s="50" t="s">
        <v>17</v>
      </c>
      <c r="C16" s="193">
        <v>120.088465</v>
      </c>
      <c r="D16" s="194">
        <v>168.072881</v>
      </c>
      <c r="E16" s="193">
        <v>105.753844</v>
      </c>
      <c r="F16" s="194">
        <v>100.972279</v>
      </c>
      <c r="G16" s="51">
        <v>88.0632823477259</v>
      </c>
      <c r="H16" s="52">
        <v>60.07648491489832</v>
      </c>
      <c r="I16" s="36"/>
      <c r="J16" s="36"/>
      <c r="K16" s="43"/>
      <c r="L16" s="44"/>
      <c r="M16" s="44"/>
      <c r="N16" s="44"/>
    </row>
    <row r="17" spans="1:14" s="27" customFormat="1" ht="12.75" customHeight="1">
      <c r="A17" s="49" t="s">
        <v>18</v>
      </c>
      <c r="B17" s="50" t="s">
        <v>19</v>
      </c>
      <c r="C17" s="193">
        <v>9.182114</v>
      </c>
      <c r="D17" s="194">
        <v>7.164595</v>
      </c>
      <c r="E17" s="193">
        <v>7.239182</v>
      </c>
      <c r="F17" s="194">
        <v>4.239246</v>
      </c>
      <c r="G17" s="51">
        <v>78.84003618338869</v>
      </c>
      <c r="H17" s="52">
        <v>59.169373844578786</v>
      </c>
      <c r="I17" s="36"/>
      <c r="J17" s="36"/>
      <c r="K17" s="43"/>
      <c r="L17" s="44"/>
      <c r="M17" s="44"/>
      <c r="N17" s="44"/>
    </row>
    <row r="18" spans="1:14" s="27" customFormat="1" ht="12.75" customHeight="1">
      <c r="A18" s="49" t="s">
        <v>20</v>
      </c>
      <c r="B18" s="50" t="s">
        <v>21</v>
      </c>
      <c r="C18" s="193">
        <v>22.515321</v>
      </c>
      <c r="D18" s="194">
        <v>3.191724</v>
      </c>
      <c r="E18" s="193">
        <v>20.576486</v>
      </c>
      <c r="F18" s="194">
        <v>2.895599</v>
      </c>
      <c r="G18" s="51">
        <v>91.38881919560463</v>
      </c>
      <c r="H18" s="52">
        <v>90.7220987779645</v>
      </c>
      <c r="I18" s="36"/>
      <c r="J18" s="36"/>
      <c r="K18" s="43"/>
      <c r="L18" s="44"/>
      <c r="M18" s="44"/>
      <c r="N18" s="44"/>
    </row>
    <row r="19" spans="1:14" s="27" customFormat="1" ht="12.75" customHeight="1">
      <c r="A19" s="49" t="s">
        <v>22</v>
      </c>
      <c r="B19" s="50" t="s">
        <v>23</v>
      </c>
      <c r="C19" s="193">
        <v>95.243259</v>
      </c>
      <c r="D19" s="194">
        <v>26.802911</v>
      </c>
      <c r="E19" s="193">
        <v>90.807529</v>
      </c>
      <c r="F19" s="194">
        <v>25.345543</v>
      </c>
      <c r="G19" s="51">
        <v>95.34273601452466</v>
      </c>
      <c r="H19" s="52">
        <v>94.56265030317041</v>
      </c>
      <c r="I19" s="36"/>
      <c r="J19" s="36"/>
      <c r="K19" s="43"/>
      <c r="L19" s="44"/>
      <c r="M19" s="44"/>
      <c r="N19" s="44"/>
    </row>
    <row r="20" spans="1:14" s="27" customFormat="1" ht="12.75" customHeight="1">
      <c r="A20" s="49" t="s">
        <v>24</v>
      </c>
      <c r="B20" s="50" t="s">
        <v>25</v>
      </c>
      <c r="C20" s="193">
        <v>120.279523</v>
      </c>
      <c r="D20" s="194">
        <v>34.59595</v>
      </c>
      <c r="E20" s="193">
        <v>96.424834</v>
      </c>
      <c r="F20" s="194">
        <v>28.073565</v>
      </c>
      <c r="G20" s="51">
        <v>80.16728998833825</v>
      </c>
      <c r="H20" s="52">
        <v>81.14696951521782</v>
      </c>
      <c r="I20" s="36"/>
      <c r="J20" s="36"/>
      <c r="K20" s="43"/>
      <c r="L20" s="44"/>
      <c r="M20" s="44"/>
      <c r="N20" s="44"/>
    </row>
    <row r="21" spans="1:14" s="27" customFormat="1" ht="12.75" customHeight="1">
      <c r="A21" s="49" t="s">
        <v>26</v>
      </c>
      <c r="B21" s="50" t="s">
        <v>27</v>
      </c>
      <c r="C21" s="193">
        <v>52.566879</v>
      </c>
      <c r="D21" s="194">
        <v>24.369342</v>
      </c>
      <c r="E21" s="193">
        <v>42.135028</v>
      </c>
      <c r="F21" s="195">
        <v>24.269824</v>
      </c>
      <c r="G21" s="51">
        <v>80.15508776923963</v>
      </c>
      <c r="H21" s="52">
        <v>99.59162623266562</v>
      </c>
      <c r="I21" s="36"/>
      <c r="J21" s="36"/>
      <c r="K21" s="43"/>
      <c r="L21" s="44"/>
      <c r="M21" s="44"/>
      <c r="N21" s="44"/>
    </row>
    <row r="22" spans="1:14" s="27" customFormat="1" ht="12.75" customHeight="1">
      <c r="A22" s="53" t="s">
        <v>28</v>
      </c>
      <c r="B22" s="54" t="s">
        <v>29</v>
      </c>
      <c r="C22" s="196">
        <v>89.461923</v>
      </c>
      <c r="D22" s="197">
        <v>73.920689</v>
      </c>
      <c r="E22" s="196">
        <v>46.555006</v>
      </c>
      <c r="F22" s="197">
        <v>97.258039</v>
      </c>
      <c r="G22" s="55">
        <v>52.0389059823809</v>
      </c>
      <c r="H22" s="56">
        <v>131.57079610012835</v>
      </c>
      <c r="I22" s="36"/>
      <c r="J22" s="36"/>
      <c r="K22" s="43"/>
      <c r="L22" s="44"/>
      <c r="M22" s="44"/>
      <c r="N22" s="44"/>
    </row>
    <row r="23" spans="1:14" s="27" customFormat="1" ht="12.75" customHeight="1">
      <c r="A23" s="45" t="s">
        <v>30</v>
      </c>
      <c r="B23" s="57" t="s">
        <v>31</v>
      </c>
      <c r="C23" s="191">
        <v>11.816127</v>
      </c>
      <c r="D23" s="192">
        <v>82.538542</v>
      </c>
      <c r="E23" s="191">
        <v>10.546759</v>
      </c>
      <c r="F23" s="192">
        <v>53.694413</v>
      </c>
      <c r="G23" s="58">
        <v>89.25732602569353</v>
      </c>
      <c r="H23" s="48">
        <v>65.05374543688934</v>
      </c>
      <c r="I23" s="36"/>
      <c r="J23" s="36"/>
      <c r="K23" s="43"/>
      <c r="L23" s="44"/>
      <c r="M23" s="44"/>
      <c r="N23" s="44"/>
    </row>
    <row r="24" spans="1:14" s="27" customFormat="1" ht="12.75" customHeight="1">
      <c r="A24" s="49" t="s">
        <v>32</v>
      </c>
      <c r="B24" s="50" t="s">
        <v>33</v>
      </c>
      <c r="C24" s="193">
        <v>26.506054</v>
      </c>
      <c r="D24" s="194">
        <v>58.408627</v>
      </c>
      <c r="E24" s="193">
        <v>22.836024</v>
      </c>
      <c r="F24" s="194">
        <v>51.052078</v>
      </c>
      <c r="G24" s="51">
        <v>86.15399334808569</v>
      </c>
      <c r="H24" s="52">
        <v>87.40503008228562</v>
      </c>
      <c r="I24" s="36"/>
      <c r="J24" s="36"/>
      <c r="K24" s="43"/>
      <c r="L24" s="44"/>
      <c r="M24" s="44"/>
      <c r="N24" s="44"/>
    </row>
    <row r="25" spans="1:14" s="27" customFormat="1" ht="12.75" customHeight="1">
      <c r="A25" s="49" t="s">
        <v>34</v>
      </c>
      <c r="B25" s="59" t="s">
        <v>35</v>
      </c>
      <c r="C25" s="193">
        <v>3.542106</v>
      </c>
      <c r="D25" s="194">
        <v>0.327057</v>
      </c>
      <c r="E25" s="193">
        <v>3.874934</v>
      </c>
      <c r="F25" s="194">
        <v>0.242818</v>
      </c>
      <c r="G25" s="51">
        <v>109.39633088337841</v>
      </c>
      <c r="H25" s="52">
        <v>74.24332761567555</v>
      </c>
      <c r="I25" s="36"/>
      <c r="J25" s="36"/>
      <c r="K25" s="43"/>
      <c r="L25" s="44"/>
      <c r="M25" s="44"/>
      <c r="N25" s="44"/>
    </row>
    <row r="26" spans="1:14" s="27" customFormat="1" ht="12.75" customHeight="1">
      <c r="A26" s="49" t="s">
        <v>36</v>
      </c>
      <c r="B26" s="59" t="s">
        <v>37</v>
      </c>
      <c r="C26" s="193">
        <v>0.891767</v>
      </c>
      <c r="D26" s="194">
        <v>0.089247</v>
      </c>
      <c r="E26" s="193">
        <v>0.275952</v>
      </c>
      <c r="F26" s="194">
        <v>0.238706</v>
      </c>
      <c r="G26" s="51">
        <v>30.944405881805448</v>
      </c>
      <c r="H26" s="52">
        <v>267.4666935583269</v>
      </c>
      <c r="I26" s="36"/>
      <c r="J26" s="36"/>
      <c r="K26" s="43"/>
      <c r="L26" s="44"/>
      <c r="M26" s="44"/>
      <c r="N26" s="44"/>
    </row>
    <row r="27" spans="1:14" s="27" customFormat="1" ht="12.75" customHeight="1">
      <c r="A27" s="49" t="s">
        <v>38</v>
      </c>
      <c r="B27" s="59" t="s">
        <v>39</v>
      </c>
      <c r="C27" s="193">
        <v>73.342144</v>
      </c>
      <c r="D27" s="194">
        <v>27.115185</v>
      </c>
      <c r="E27" s="193">
        <v>69.978306</v>
      </c>
      <c r="F27" s="194">
        <v>32.61981</v>
      </c>
      <c r="G27" s="51">
        <v>95.41349922903808</v>
      </c>
      <c r="H27" s="52">
        <v>120.30089412998657</v>
      </c>
      <c r="I27" s="36"/>
      <c r="J27" s="36"/>
      <c r="K27" s="43"/>
      <c r="L27" s="44"/>
      <c r="M27" s="44"/>
      <c r="N27" s="44"/>
    </row>
    <row r="28" spans="1:14" s="27" customFormat="1" ht="12.75" customHeight="1">
      <c r="A28" s="49" t="s">
        <v>40</v>
      </c>
      <c r="B28" s="59" t="s">
        <v>41</v>
      </c>
      <c r="C28" s="193">
        <v>60.85107</v>
      </c>
      <c r="D28" s="194">
        <v>21.178856</v>
      </c>
      <c r="E28" s="193">
        <v>55.200472</v>
      </c>
      <c r="F28" s="194">
        <v>17.239561</v>
      </c>
      <c r="G28" s="51">
        <v>90.71405317934426</v>
      </c>
      <c r="H28" s="52">
        <v>81.39986881255531</v>
      </c>
      <c r="I28" s="36"/>
      <c r="J28" s="36"/>
      <c r="K28" s="43"/>
      <c r="L28" s="44"/>
      <c r="M28" s="44"/>
      <c r="N28" s="44"/>
    </row>
    <row r="29" spans="1:14" s="27" customFormat="1" ht="12.75" customHeight="1">
      <c r="A29" s="49" t="s">
        <v>42</v>
      </c>
      <c r="B29" s="59" t="s">
        <v>43</v>
      </c>
      <c r="C29" s="193">
        <v>43.263651</v>
      </c>
      <c r="D29" s="194">
        <v>74.810079</v>
      </c>
      <c r="E29" s="193">
        <v>53.571262</v>
      </c>
      <c r="F29" s="194">
        <v>56.220243</v>
      </c>
      <c r="G29" s="51">
        <v>123.8251066698</v>
      </c>
      <c r="H29" s="52">
        <v>75.15062642829183</v>
      </c>
      <c r="I29" s="36"/>
      <c r="J29" s="36"/>
      <c r="K29" s="43"/>
      <c r="L29" s="44"/>
      <c r="M29" s="44"/>
      <c r="N29" s="44"/>
    </row>
    <row r="30" spans="1:14" s="27" customFormat="1" ht="12.75" customHeight="1">
      <c r="A30" s="49" t="s">
        <v>44</v>
      </c>
      <c r="B30" s="59" t="s">
        <v>45</v>
      </c>
      <c r="C30" s="193">
        <v>73.97752</v>
      </c>
      <c r="D30" s="194">
        <v>71.431635</v>
      </c>
      <c r="E30" s="193">
        <v>59.688847</v>
      </c>
      <c r="F30" s="194">
        <v>57.983123</v>
      </c>
      <c r="G30" s="51">
        <v>80.68511488354841</v>
      </c>
      <c r="H30" s="52">
        <v>81.1728906947181</v>
      </c>
      <c r="I30" s="36"/>
      <c r="J30" s="36"/>
      <c r="K30" s="43"/>
      <c r="L30" s="44"/>
      <c r="M30" s="44"/>
      <c r="N30" s="44"/>
    </row>
    <row r="31" spans="1:14" s="27" customFormat="1" ht="12.75" customHeight="1">
      <c r="A31" s="49" t="s">
        <v>46</v>
      </c>
      <c r="B31" s="59" t="s">
        <v>47</v>
      </c>
      <c r="C31" s="193">
        <v>91.927466</v>
      </c>
      <c r="D31" s="194">
        <v>46.45155</v>
      </c>
      <c r="E31" s="193">
        <v>87.479097</v>
      </c>
      <c r="F31" s="194">
        <v>37.727067</v>
      </c>
      <c r="G31" s="51">
        <v>95.16100117455647</v>
      </c>
      <c r="H31" s="52">
        <v>81.21810144117903</v>
      </c>
      <c r="I31" s="36"/>
      <c r="J31" s="36"/>
      <c r="K31" s="43"/>
      <c r="L31" s="44"/>
      <c r="M31" s="44"/>
      <c r="N31" s="44"/>
    </row>
    <row r="32" spans="1:14" s="27" customFormat="1" ht="12.75" customHeight="1">
      <c r="A32" s="60" t="s">
        <v>48</v>
      </c>
      <c r="B32" s="61" t="s">
        <v>49</v>
      </c>
      <c r="C32" s="198">
        <v>64.941744</v>
      </c>
      <c r="D32" s="199">
        <v>18.684693</v>
      </c>
      <c r="E32" s="198">
        <v>59.512346</v>
      </c>
      <c r="F32" s="199">
        <v>16.939917</v>
      </c>
      <c r="G32" s="62">
        <v>91.63958701201496</v>
      </c>
      <c r="H32" s="63">
        <v>90.66200338426755</v>
      </c>
      <c r="I32" s="36"/>
      <c r="J32" s="36"/>
      <c r="K32" s="43"/>
      <c r="L32" s="44"/>
      <c r="M32" s="44"/>
      <c r="N32" s="44"/>
    </row>
    <row r="33" spans="1:14" s="27" customFormat="1" ht="12.75" customHeight="1">
      <c r="A33" s="64" t="s">
        <v>50</v>
      </c>
      <c r="B33" s="65" t="s">
        <v>51</v>
      </c>
      <c r="C33" s="200">
        <v>102.401835</v>
      </c>
      <c r="D33" s="195">
        <v>50.246638</v>
      </c>
      <c r="E33" s="200">
        <v>103.734801</v>
      </c>
      <c r="F33" s="195">
        <v>56.526658</v>
      </c>
      <c r="G33" s="66">
        <v>101.3017012829897</v>
      </c>
      <c r="H33" s="67">
        <v>112.49838844939237</v>
      </c>
      <c r="I33" s="36"/>
      <c r="J33" s="36"/>
      <c r="K33" s="43"/>
      <c r="L33" s="44"/>
      <c r="M33" s="44"/>
      <c r="N33" s="44"/>
    </row>
    <row r="34" spans="1:14" s="27" customFormat="1" ht="12.75" customHeight="1">
      <c r="A34" s="49" t="s">
        <v>52</v>
      </c>
      <c r="B34" s="59" t="s">
        <v>53</v>
      </c>
      <c r="C34" s="193">
        <v>131.540598</v>
      </c>
      <c r="D34" s="194">
        <v>73.456762</v>
      </c>
      <c r="E34" s="193">
        <v>117.90778</v>
      </c>
      <c r="F34" s="194">
        <v>60.163133</v>
      </c>
      <c r="G34" s="51">
        <v>89.63603768929195</v>
      </c>
      <c r="H34" s="52">
        <v>81.90278384446079</v>
      </c>
      <c r="I34" s="36"/>
      <c r="J34" s="36"/>
      <c r="K34" s="43"/>
      <c r="L34" s="44"/>
      <c r="M34" s="44"/>
      <c r="N34" s="44"/>
    </row>
    <row r="35" spans="1:14" s="27" customFormat="1" ht="12.75" customHeight="1">
      <c r="A35" s="49" t="s">
        <v>54</v>
      </c>
      <c r="B35" s="59" t="s">
        <v>55</v>
      </c>
      <c r="C35" s="193">
        <v>82.603486</v>
      </c>
      <c r="D35" s="194">
        <v>30.552658</v>
      </c>
      <c r="E35" s="193">
        <v>77.692134</v>
      </c>
      <c r="F35" s="194">
        <v>21.792841</v>
      </c>
      <c r="G35" s="51">
        <v>94.0543041972829</v>
      </c>
      <c r="H35" s="52">
        <v>71.32878913513842</v>
      </c>
      <c r="I35" s="36"/>
      <c r="J35" s="36"/>
      <c r="K35" s="43"/>
      <c r="L35" s="44"/>
      <c r="M35" s="44"/>
      <c r="N35" s="44"/>
    </row>
    <row r="36" spans="1:14" s="27" customFormat="1" ht="12.75" customHeight="1">
      <c r="A36" s="49" t="s">
        <v>56</v>
      </c>
      <c r="B36" s="59" t="s">
        <v>57</v>
      </c>
      <c r="C36" s="193">
        <v>9.06197</v>
      </c>
      <c r="D36" s="194">
        <v>1.163921</v>
      </c>
      <c r="E36" s="193">
        <v>19.12243</v>
      </c>
      <c r="F36" s="194">
        <v>0</v>
      </c>
      <c r="G36" s="51">
        <v>211.01846507988878</v>
      </c>
      <c r="H36" s="52">
        <v>0</v>
      </c>
      <c r="I36" s="36"/>
      <c r="J36" s="36"/>
      <c r="K36" s="43"/>
      <c r="L36" s="44"/>
      <c r="M36" s="44"/>
      <c r="N36" s="44"/>
    </row>
    <row r="37" spans="1:14" s="27" customFormat="1" ht="12.75" customHeight="1">
      <c r="A37" s="49" t="s">
        <v>58</v>
      </c>
      <c r="B37" s="59" t="s">
        <v>59</v>
      </c>
      <c r="C37" s="193">
        <v>61.992664</v>
      </c>
      <c r="D37" s="194">
        <v>152.244188</v>
      </c>
      <c r="E37" s="193">
        <v>54.522826</v>
      </c>
      <c r="F37" s="194">
        <v>96.844326</v>
      </c>
      <c r="G37" s="51">
        <v>87.9504484595145</v>
      </c>
      <c r="H37" s="52">
        <v>63.611181006134686</v>
      </c>
      <c r="I37" s="36"/>
      <c r="J37" s="36"/>
      <c r="K37" s="43"/>
      <c r="L37" s="44"/>
      <c r="M37" s="44"/>
      <c r="N37" s="44"/>
    </row>
    <row r="38" spans="1:14" s="27" customFormat="1" ht="12.75" customHeight="1">
      <c r="A38" s="49" t="s">
        <v>60</v>
      </c>
      <c r="B38" s="59" t="s">
        <v>61</v>
      </c>
      <c r="C38" s="193">
        <v>254.271105</v>
      </c>
      <c r="D38" s="194">
        <v>18.388305</v>
      </c>
      <c r="E38" s="193">
        <v>109.006011</v>
      </c>
      <c r="F38" s="194">
        <v>11.528221</v>
      </c>
      <c r="G38" s="51">
        <v>42.86999539330275</v>
      </c>
      <c r="H38" s="52">
        <v>62.693222676043284</v>
      </c>
      <c r="I38" s="36"/>
      <c r="J38" s="36"/>
      <c r="K38" s="43"/>
      <c r="L38" s="44"/>
      <c r="M38" s="44"/>
      <c r="N38" s="44"/>
    </row>
    <row r="39" spans="1:14" s="27" customFormat="1" ht="12.75" customHeight="1">
      <c r="A39" s="49" t="s">
        <v>62</v>
      </c>
      <c r="B39" s="59" t="s">
        <v>63</v>
      </c>
      <c r="C39" s="193">
        <v>3465.63</v>
      </c>
      <c r="D39" s="194">
        <v>1299.592279</v>
      </c>
      <c r="E39" s="193">
        <v>2216.633995</v>
      </c>
      <c r="F39" s="194">
        <v>806.409195</v>
      </c>
      <c r="G39" s="51">
        <v>63.960491887477886</v>
      </c>
      <c r="H39" s="52">
        <v>62.0509376695058</v>
      </c>
      <c r="I39" s="36"/>
      <c r="J39" s="36"/>
      <c r="K39" s="43"/>
      <c r="L39" s="44"/>
      <c r="M39" s="44"/>
      <c r="N39" s="44"/>
    </row>
    <row r="40" spans="1:14" s="27" customFormat="1" ht="12.75" customHeight="1">
      <c r="A40" s="49" t="s">
        <v>64</v>
      </c>
      <c r="B40" s="59" t="s">
        <v>65</v>
      </c>
      <c r="C40" s="193">
        <v>139.280672</v>
      </c>
      <c r="D40" s="194">
        <v>55.006484</v>
      </c>
      <c r="E40" s="193">
        <v>101.892568</v>
      </c>
      <c r="F40" s="194">
        <v>48.305246</v>
      </c>
      <c r="G40" s="51">
        <v>73.15628689672032</v>
      </c>
      <c r="H40" s="52">
        <v>87.81736713075497</v>
      </c>
      <c r="I40" s="36"/>
      <c r="J40" s="36"/>
      <c r="K40" s="43"/>
      <c r="L40" s="44"/>
      <c r="M40" s="44"/>
      <c r="N40" s="44"/>
    </row>
    <row r="41" spans="1:14" s="27" customFormat="1" ht="12.75" customHeight="1">
      <c r="A41" s="49" t="s">
        <v>66</v>
      </c>
      <c r="B41" s="59" t="s">
        <v>67</v>
      </c>
      <c r="C41" s="193">
        <v>261.131477</v>
      </c>
      <c r="D41" s="194">
        <v>216.77103</v>
      </c>
      <c r="E41" s="193">
        <v>108.742075</v>
      </c>
      <c r="F41" s="194">
        <v>123.142941</v>
      </c>
      <c r="G41" s="51">
        <v>41.64265306093298</v>
      </c>
      <c r="H41" s="52">
        <v>56.807840512636766</v>
      </c>
      <c r="I41" s="36"/>
      <c r="J41" s="36"/>
      <c r="K41" s="43"/>
      <c r="L41" s="44"/>
      <c r="M41" s="44"/>
      <c r="N41" s="44"/>
    </row>
    <row r="42" spans="1:14" s="27" customFormat="1" ht="12.75" customHeight="1">
      <c r="A42" s="53" t="s">
        <v>68</v>
      </c>
      <c r="B42" s="68" t="s">
        <v>69</v>
      </c>
      <c r="C42" s="196">
        <v>613.156575</v>
      </c>
      <c r="D42" s="197">
        <v>135.673219</v>
      </c>
      <c r="E42" s="196">
        <v>692.817111</v>
      </c>
      <c r="F42" s="197">
        <v>124.670862</v>
      </c>
      <c r="G42" s="55">
        <v>112.99187503616022</v>
      </c>
      <c r="H42" s="56">
        <v>91.89054621015515</v>
      </c>
      <c r="I42" s="36"/>
      <c r="J42" s="36"/>
      <c r="K42" s="43"/>
      <c r="L42" s="44"/>
      <c r="M42" s="44"/>
      <c r="N42" s="44"/>
    </row>
    <row r="43" spans="1:14" s="27" customFormat="1" ht="12.75" customHeight="1">
      <c r="A43" s="45" t="s">
        <v>70</v>
      </c>
      <c r="B43" s="69" t="s">
        <v>71</v>
      </c>
      <c r="C43" s="191">
        <v>82.37578</v>
      </c>
      <c r="D43" s="192">
        <v>101.049453</v>
      </c>
      <c r="E43" s="191">
        <v>35.604223</v>
      </c>
      <c r="F43" s="192">
        <v>55.178144</v>
      </c>
      <c r="G43" s="58">
        <v>43.22171274129361</v>
      </c>
      <c r="H43" s="48">
        <v>54.605089252685026</v>
      </c>
      <c r="I43" s="36"/>
      <c r="J43" s="36"/>
      <c r="K43" s="43"/>
      <c r="L43" s="44"/>
      <c r="M43" s="44"/>
      <c r="N43" s="44"/>
    </row>
    <row r="44" spans="1:14" s="27" customFormat="1" ht="12.75" customHeight="1">
      <c r="A44" s="49" t="s">
        <v>72</v>
      </c>
      <c r="B44" s="59" t="s">
        <v>73</v>
      </c>
      <c r="C44" s="193">
        <v>164.602975</v>
      </c>
      <c r="D44" s="194">
        <v>33.68332</v>
      </c>
      <c r="E44" s="193">
        <v>125.251621</v>
      </c>
      <c r="F44" s="194">
        <v>36.159083</v>
      </c>
      <c r="G44" s="51">
        <v>76.09316964046367</v>
      </c>
      <c r="H44" s="52">
        <v>107.35011572493447</v>
      </c>
      <c r="I44" s="36"/>
      <c r="J44" s="36"/>
      <c r="K44" s="43"/>
      <c r="L44" s="44"/>
      <c r="M44" s="44"/>
      <c r="N44" s="44"/>
    </row>
    <row r="45" spans="1:14" s="27" customFormat="1" ht="12.75" customHeight="1">
      <c r="A45" s="49" t="s">
        <v>74</v>
      </c>
      <c r="B45" s="59" t="s">
        <v>75</v>
      </c>
      <c r="C45" s="193">
        <v>95.991186</v>
      </c>
      <c r="D45" s="194">
        <v>58.238989</v>
      </c>
      <c r="E45" s="193">
        <v>100.890265</v>
      </c>
      <c r="F45" s="194">
        <v>28.729507</v>
      </c>
      <c r="G45" s="51">
        <v>105.10367587290774</v>
      </c>
      <c r="H45" s="52">
        <v>49.33036698147353</v>
      </c>
      <c r="I45" s="36"/>
      <c r="J45" s="36"/>
      <c r="K45" s="43"/>
      <c r="L45" s="44"/>
      <c r="M45" s="44"/>
      <c r="N45" s="44"/>
    </row>
    <row r="46" spans="1:14" s="27" customFormat="1" ht="12.75" customHeight="1">
      <c r="A46" s="49" t="s">
        <v>76</v>
      </c>
      <c r="B46" s="59" t="s">
        <v>77</v>
      </c>
      <c r="C46" s="193">
        <v>89.850016</v>
      </c>
      <c r="D46" s="194">
        <v>36.106444</v>
      </c>
      <c r="E46" s="193">
        <v>76.266095</v>
      </c>
      <c r="F46" s="194">
        <v>28.192082</v>
      </c>
      <c r="G46" s="51">
        <v>84.88155973172003</v>
      </c>
      <c r="H46" s="52">
        <v>78.08047228356246</v>
      </c>
      <c r="I46" s="36"/>
      <c r="J46" s="36"/>
      <c r="K46" s="43"/>
      <c r="L46" s="44"/>
      <c r="M46" s="44"/>
      <c r="N46" s="44"/>
    </row>
    <row r="47" spans="1:14" s="27" customFormat="1" ht="12.75" customHeight="1">
      <c r="A47" s="49" t="s">
        <v>78</v>
      </c>
      <c r="B47" s="59" t="s">
        <v>79</v>
      </c>
      <c r="C47" s="193">
        <v>26.919576</v>
      </c>
      <c r="D47" s="194">
        <v>13.767011</v>
      </c>
      <c r="E47" s="193">
        <v>22.96045</v>
      </c>
      <c r="F47" s="194">
        <v>15.011343</v>
      </c>
      <c r="G47" s="51">
        <v>85.29276241200829</v>
      </c>
      <c r="H47" s="52">
        <v>109.03850516281275</v>
      </c>
      <c r="I47" s="36"/>
      <c r="J47" s="36"/>
      <c r="K47" s="43"/>
      <c r="L47" s="44"/>
      <c r="M47" s="44"/>
      <c r="N47" s="44"/>
    </row>
    <row r="48" spans="1:14" s="27" customFormat="1" ht="12.75" customHeight="1">
      <c r="A48" s="49" t="s">
        <v>80</v>
      </c>
      <c r="B48" s="59" t="s">
        <v>81</v>
      </c>
      <c r="C48" s="193">
        <v>2.142097</v>
      </c>
      <c r="D48" s="194">
        <v>2.861595</v>
      </c>
      <c r="E48" s="193">
        <v>1.953581</v>
      </c>
      <c r="F48" s="194">
        <v>1.940724</v>
      </c>
      <c r="G48" s="51">
        <v>91.19946482348838</v>
      </c>
      <c r="H48" s="52">
        <v>67.81966001478197</v>
      </c>
      <c r="I48" s="36"/>
      <c r="J48" s="36"/>
      <c r="K48" s="43"/>
      <c r="L48" s="44"/>
      <c r="M48" s="44"/>
      <c r="N48" s="44"/>
    </row>
    <row r="49" spans="1:14" s="27" customFormat="1" ht="12.75" customHeight="1">
      <c r="A49" s="49" t="s">
        <v>82</v>
      </c>
      <c r="B49" s="59" t="s">
        <v>83</v>
      </c>
      <c r="C49" s="193">
        <v>17.490781</v>
      </c>
      <c r="D49" s="194">
        <v>5.851274</v>
      </c>
      <c r="E49" s="193">
        <v>12.00012</v>
      </c>
      <c r="F49" s="194">
        <v>3.991995</v>
      </c>
      <c r="G49" s="51">
        <v>68.60825711556278</v>
      </c>
      <c r="H49" s="52">
        <v>68.22437301688488</v>
      </c>
      <c r="I49" s="36"/>
      <c r="J49" s="36"/>
      <c r="K49" s="43"/>
      <c r="L49" s="44"/>
      <c r="M49" s="44"/>
      <c r="N49" s="44"/>
    </row>
    <row r="50" spans="1:14" s="27" customFormat="1" ht="12.75" customHeight="1">
      <c r="A50" s="49" t="s">
        <v>84</v>
      </c>
      <c r="B50" s="59" t="s">
        <v>85</v>
      </c>
      <c r="C50" s="193">
        <v>247.419651</v>
      </c>
      <c r="D50" s="194">
        <v>89.835533</v>
      </c>
      <c r="E50" s="193">
        <v>210.958929</v>
      </c>
      <c r="F50" s="194">
        <v>63.857024</v>
      </c>
      <c r="G50" s="51">
        <v>85.2636110944963</v>
      </c>
      <c r="H50" s="52">
        <v>71.0821451908122</v>
      </c>
      <c r="I50" s="36"/>
      <c r="J50" s="36"/>
      <c r="K50" s="43"/>
      <c r="L50" s="44"/>
      <c r="M50" s="44"/>
      <c r="N50" s="44"/>
    </row>
    <row r="51" spans="1:14" s="27" customFormat="1" ht="12.75" customHeight="1">
      <c r="A51" s="49" t="s">
        <v>86</v>
      </c>
      <c r="B51" s="59" t="s">
        <v>87</v>
      </c>
      <c r="C51" s="193">
        <v>1048.441748</v>
      </c>
      <c r="D51" s="194">
        <v>755.077519</v>
      </c>
      <c r="E51" s="193">
        <v>772.245512</v>
      </c>
      <c r="F51" s="194">
        <v>540.583763</v>
      </c>
      <c r="G51" s="51">
        <v>73.6565015150465</v>
      </c>
      <c r="H51" s="52">
        <v>71.59314764342759</v>
      </c>
      <c r="I51" s="36"/>
      <c r="J51" s="36"/>
      <c r="K51" s="43"/>
      <c r="L51" s="44"/>
      <c r="M51" s="44"/>
      <c r="N51" s="44"/>
    </row>
    <row r="52" spans="1:14" s="27" customFormat="1" ht="12.75" customHeight="1">
      <c r="A52" s="60" t="s">
        <v>88</v>
      </c>
      <c r="B52" s="61" t="s">
        <v>89</v>
      </c>
      <c r="C52" s="198">
        <v>451.829175</v>
      </c>
      <c r="D52" s="199">
        <v>520.655592</v>
      </c>
      <c r="E52" s="198">
        <v>250.120321</v>
      </c>
      <c r="F52" s="199">
        <v>309.398031</v>
      </c>
      <c r="G52" s="62">
        <v>55.357275457035286</v>
      </c>
      <c r="H52" s="63">
        <v>59.424701425275394</v>
      </c>
      <c r="I52" s="36"/>
      <c r="J52" s="36"/>
      <c r="K52" s="43"/>
      <c r="L52" s="44"/>
      <c r="M52" s="44"/>
      <c r="N52" s="44"/>
    </row>
    <row r="53" spans="1:14" s="27" customFormat="1" ht="12.75" customHeight="1">
      <c r="A53" s="64" t="s">
        <v>90</v>
      </c>
      <c r="B53" s="65" t="s">
        <v>91</v>
      </c>
      <c r="C53" s="200">
        <v>98.961613</v>
      </c>
      <c r="D53" s="195">
        <v>43.720701</v>
      </c>
      <c r="E53" s="200">
        <v>51.225012</v>
      </c>
      <c r="F53" s="195">
        <v>24.3648</v>
      </c>
      <c r="G53" s="66">
        <v>51.76250714506846</v>
      </c>
      <c r="H53" s="67">
        <v>55.72829218817878</v>
      </c>
      <c r="I53" s="36"/>
      <c r="J53" s="36"/>
      <c r="K53" s="43"/>
      <c r="L53" s="44"/>
      <c r="M53" s="44"/>
      <c r="N53" s="44"/>
    </row>
    <row r="54" spans="1:14" s="27" customFormat="1" ht="12.75" customHeight="1">
      <c r="A54" s="49" t="s">
        <v>92</v>
      </c>
      <c r="B54" s="59" t="s">
        <v>93</v>
      </c>
      <c r="C54" s="193">
        <v>39.301652</v>
      </c>
      <c r="D54" s="194">
        <v>23.620639</v>
      </c>
      <c r="E54" s="193">
        <v>36.486849</v>
      </c>
      <c r="F54" s="194">
        <v>19.81704</v>
      </c>
      <c r="G54" s="51">
        <v>92.83795246062431</v>
      </c>
      <c r="H54" s="52">
        <v>83.89713758378848</v>
      </c>
      <c r="I54" s="36"/>
      <c r="J54" s="36"/>
      <c r="K54" s="43"/>
      <c r="L54" s="44"/>
      <c r="M54" s="44"/>
      <c r="N54" s="44"/>
    </row>
    <row r="55" spans="1:14" s="27" customFormat="1" ht="12.75" customHeight="1">
      <c r="A55" s="49" t="s">
        <v>94</v>
      </c>
      <c r="B55" s="59" t="s">
        <v>95</v>
      </c>
      <c r="C55" s="193">
        <v>0.307168</v>
      </c>
      <c r="D55" s="194">
        <v>0.37028</v>
      </c>
      <c r="E55" s="193">
        <v>0.650764</v>
      </c>
      <c r="F55" s="194">
        <v>0.269966</v>
      </c>
      <c r="G55" s="51">
        <v>211.85930826127725</v>
      </c>
      <c r="H55" s="52">
        <v>72.90860970076697</v>
      </c>
      <c r="I55" s="36"/>
      <c r="J55" s="36"/>
      <c r="K55" s="43"/>
      <c r="L55" s="44"/>
      <c r="M55" s="44"/>
      <c r="N55" s="44"/>
    </row>
    <row r="56" spans="1:14" s="27" customFormat="1" ht="12.75" customHeight="1">
      <c r="A56" s="49" t="s">
        <v>96</v>
      </c>
      <c r="B56" s="59" t="s">
        <v>97</v>
      </c>
      <c r="C56" s="193">
        <v>229.321685</v>
      </c>
      <c r="D56" s="194">
        <v>392.747393</v>
      </c>
      <c r="E56" s="193">
        <v>148.375465</v>
      </c>
      <c r="F56" s="194">
        <v>255.527267</v>
      </c>
      <c r="G56" s="51">
        <v>64.70189027260984</v>
      </c>
      <c r="H56" s="52">
        <v>65.06148011528622</v>
      </c>
      <c r="I56" s="36"/>
      <c r="J56" s="36"/>
      <c r="K56" s="43"/>
      <c r="L56" s="44"/>
      <c r="M56" s="44"/>
      <c r="N56" s="44"/>
    </row>
    <row r="57" spans="1:14" s="27" customFormat="1" ht="12.75" customHeight="1">
      <c r="A57" s="49" t="s">
        <v>98</v>
      </c>
      <c r="B57" s="59" t="s">
        <v>99</v>
      </c>
      <c r="C57" s="193">
        <v>1.118358</v>
      </c>
      <c r="D57" s="194">
        <v>0.12798</v>
      </c>
      <c r="E57" s="193">
        <v>2.192326</v>
      </c>
      <c r="F57" s="194">
        <v>0.187318</v>
      </c>
      <c r="G57" s="51">
        <v>196.030787994542</v>
      </c>
      <c r="H57" s="52">
        <v>146.36505704016253</v>
      </c>
      <c r="I57" s="36"/>
      <c r="J57" s="36"/>
      <c r="K57" s="43"/>
      <c r="L57" s="44"/>
      <c r="M57" s="44"/>
      <c r="N57" s="44"/>
    </row>
    <row r="58" spans="1:14" s="27" customFormat="1" ht="12.75" customHeight="1">
      <c r="A58" s="49" t="s">
        <v>100</v>
      </c>
      <c r="B58" s="59" t="s">
        <v>101</v>
      </c>
      <c r="C58" s="193">
        <v>1.36654</v>
      </c>
      <c r="D58" s="194">
        <v>0.285754</v>
      </c>
      <c r="E58" s="193">
        <v>2.084306</v>
      </c>
      <c r="F58" s="194">
        <v>0.299535</v>
      </c>
      <c r="G58" s="51">
        <v>152.5243315234095</v>
      </c>
      <c r="H58" s="52">
        <v>104.82267964752899</v>
      </c>
      <c r="I58" s="36"/>
      <c r="J58" s="36"/>
      <c r="K58" s="43"/>
      <c r="L58" s="44"/>
      <c r="M58" s="44"/>
      <c r="N58" s="44"/>
    </row>
    <row r="59" spans="1:14" s="27" customFormat="1" ht="12.75" customHeight="1">
      <c r="A59" s="49" t="s">
        <v>102</v>
      </c>
      <c r="B59" s="59" t="s">
        <v>103</v>
      </c>
      <c r="C59" s="193">
        <v>50.923805</v>
      </c>
      <c r="D59" s="194">
        <v>45.077435</v>
      </c>
      <c r="E59" s="193">
        <v>32.367099</v>
      </c>
      <c r="F59" s="194">
        <v>25.267816</v>
      </c>
      <c r="G59" s="51">
        <v>63.55985967662865</v>
      </c>
      <c r="H59" s="52">
        <v>56.054245322521126</v>
      </c>
      <c r="I59" s="36"/>
      <c r="J59" s="36"/>
      <c r="K59" s="43"/>
      <c r="L59" s="44"/>
      <c r="M59" s="44"/>
      <c r="N59" s="44"/>
    </row>
    <row r="60" spans="1:14" s="27" customFormat="1" ht="12.75" customHeight="1">
      <c r="A60" s="49" t="s">
        <v>104</v>
      </c>
      <c r="B60" s="59" t="s">
        <v>105</v>
      </c>
      <c r="C60" s="193">
        <v>352.659868</v>
      </c>
      <c r="D60" s="194">
        <v>542.347926</v>
      </c>
      <c r="E60" s="193">
        <v>271.559721</v>
      </c>
      <c r="F60" s="194">
        <v>459.828017</v>
      </c>
      <c r="G60" s="51">
        <v>77.00329570814675</v>
      </c>
      <c r="H60" s="52">
        <v>84.7846916999181</v>
      </c>
      <c r="I60" s="36"/>
      <c r="J60" s="36"/>
      <c r="K60" s="43"/>
      <c r="L60" s="44"/>
      <c r="M60" s="44"/>
      <c r="N60" s="44"/>
    </row>
    <row r="61" spans="1:14" s="27" customFormat="1" ht="12.75" customHeight="1">
      <c r="A61" s="49" t="s">
        <v>106</v>
      </c>
      <c r="B61" s="59" t="s">
        <v>107</v>
      </c>
      <c r="C61" s="193">
        <v>49.498982</v>
      </c>
      <c r="D61" s="194">
        <v>104.083669</v>
      </c>
      <c r="E61" s="193">
        <v>52.602348</v>
      </c>
      <c r="F61" s="194">
        <v>85.038009</v>
      </c>
      <c r="G61" s="51">
        <v>106.26955520014533</v>
      </c>
      <c r="H61" s="52">
        <v>81.70158663411452</v>
      </c>
      <c r="I61" s="36"/>
      <c r="J61" s="36"/>
      <c r="K61" s="43"/>
      <c r="L61" s="44"/>
      <c r="M61" s="44"/>
      <c r="N61" s="44"/>
    </row>
    <row r="62" spans="1:14" s="27" customFormat="1" ht="12.75" customHeight="1">
      <c r="A62" s="53" t="s">
        <v>108</v>
      </c>
      <c r="B62" s="68" t="s">
        <v>109</v>
      </c>
      <c r="C62" s="196">
        <v>1.206281</v>
      </c>
      <c r="D62" s="201">
        <v>0.004111</v>
      </c>
      <c r="E62" s="196">
        <v>1.29541</v>
      </c>
      <c r="F62" s="197">
        <v>0.000472</v>
      </c>
      <c r="G62" s="55">
        <v>107.3887427556266</v>
      </c>
      <c r="H62" s="56">
        <v>11.481391388956458</v>
      </c>
      <c r="I62" s="70"/>
      <c r="J62" s="70"/>
      <c r="K62" s="43"/>
      <c r="L62" s="44"/>
      <c r="M62" s="44"/>
      <c r="N62" s="44"/>
    </row>
    <row r="63" spans="1:14" s="27" customFormat="1" ht="12.75" customHeight="1">
      <c r="A63" s="45" t="s">
        <v>110</v>
      </c>
      <c r="B63" s="69" t="s">
        <v>111</v>
      </c>
      <c r="C63" s="191">
        <v>24.784716</v>
      </c>
      <c r="D63" s="202">
        <v>6.451522</v>
      </c>
      <c r="E63" s="191">
        <v>18.434205</v>
      </c>
      <c r="F63" s="192">
        <v>7.539933</v>
      </c>
      <c r="G63" s="58">
        <v>74.37730979043697</v>
      </c>
      <c r="H63" s="48">
        <v>116.87060820686965</v>
      </c>
      <c r="I63" s="70"/>
      <c r="J63" s="70"/>
      <c r="K63" s="43"/>
      <c r="L63" s="44"/>
      <c r="M63" s="44"/>
      <c r="N63" s="44"/>
    </row>
    <row r="64" spans="1:14" s="27" customFormat="1" ht="12.75" customHeight="1">
      <c r="A64" s="49" t="s">
        <v>112</v>
      </c>
      <c r="B64" s="59" t="s">
        <v>113</v>
      </c>
      <c r="C64" s="193">
        <v>61.267995</v>
      </c>
      <c r="D64" s="203">
        <v>10.394331</v>
      </c>
      <c r="E64" s="193">
        <v>61.123375</v>
      </c>
      <c r="F64" s="194">
        <v>10.046871</v>
      </c>
      <c r="G64" s="51">
        <v>99.76395506332467</v>
      </c>
      <c r="H64" s="52">
        <v>96.65721632301299</v>
      </c>
      <c r="I64" s="70"/>
      <c r="J64" s="70"/>
      <c r="K64" s="43"/>
      <c r="L64" s="44"/>
      <c r="M64" s="44"/>
      <c r="N64" s="44"/>
    </row>
    <row r="65" spans="1:14" s="27" customFormat="1" ht="12.75" customHeight="1">
      <c r="A65" s="49" t="s">
        <v>114</v>
      </c>
      <c r="B65" s="59" t="s">
        <v>115</v>
      </c>
      <c r="C65" s="193">
        <v>1.826665</v>
      </c>
      <c r="D65" s="203">
        <v>0.261798</v>
      </c>
      <c r="E65" s="193">
        <v>1.229219</v>
      </c>
      <c r="F65" s="194">
        <v>0.120807</v>
      </c>
      <c r="G65" s="51">
        <v>67.29307234769375</v>
      </c>
      <c r="H65" s="52">
        <v>46.14511951962964</v>
      </c>
      <c r="I65" s="36"/>
      <c r="J65" s="36"/>
      <c r="K65" s="43"/>
      <c r="L65" s="44"/>
      <c r="M65" s="44"/>
      <c r="N65" s="44"/>
    </row>
    <row r="66" spans="1:14" s="27" customFormat="1" ht="12.75" customHeight="1">
      <c r="A66" s="49" t="s">
        <v>116</v>
      </c>
      <c r="B66" s="59" t="s">
        <v>117</v>
      </c>
      <c r="C66" s="193">
        <v>67.03296</v>
      </c>
      <c r="D66" s="203">
        <v>114.606498</v>
      </c>
      <c r="E66" s="193">
        <v>44.479845</v>
      </c>
      <c r="F66" s="194">
        <v>69.025961</v>
      </c>
      <c r="G66" s="51">
        <v>66.3551855684129</v>
      </c>
      <c r="H66" s="52">
        <v>60.228662601661554</v>
      </c>
      <c r="I66" s="36"/>
      <c r="J66" s="36"/>
      <c r="K66" s="43"/>
      <c r="L66" s="44"/>
      <c r="M66" s="44"/>
      <c r="N66" s="44"/>
    </row>
    <row r="67" spans="1:14" s="27" customFormat="1" ht="12.75" customHeight="1">
      <c r="A67" s="49" t="s">
        <v>118</v>
      </c>
      <c r="B67" s="59" t="s">
        <v>119</v>
      </c>
      <c r="C67" s="193">
        <v>38.663884</v>
      </c>
      <c r="D67" s="203">
        <v>32.688224</v>
      </c>
      <c r="E67" s="193">
        <v>59.88067</v>
      </c>
      <c r="F67" s="194">
        <v>26.744853</v>
      </c>
      <c r="G67" s="51">
        <v>154.87494737983386</v>
      </c>
      <c r="H67" s="52">
        <v>81.81800577480135</v>
      </c>
      <c r="I67" s="36"/>
      <c r="J67" s="36"/>
      <c r="K67" s="43"/>
      <c r="L67" s="44"/>
      <c r="M67" s="44"/>
      <c r="N67" s="44"/>
    </row>
    <row r="68" spans="1:14" s="27" customFormat="1" ht="12.75" customHeight="1">
      <c r="A68" s="49" t="s">
        <v>120</v>
      </c>
      <c r="B68" s="59" t="s">
        <v>121</v>
      </c>
      <c r="C68" s="193">
        <v>56.50547</v>
      </c>
      <c r="D68" s="203">
        <v>30.894587</v>
      </c>
      <c r="E68" s="193">
        <v>40.703999</v>
      </c>
      <c r="F68" s="194">
        <v>20.234966</v>
      </c>
      <c r="G68" s="51">
        <v>72.03550204962458</v>
      </c>
      <c r="H68" s="52">
        <v>65.49680045892828</v>
      </c>
      <c r="I68" s="36"/>
      <c r="J68" s="36"/>
      <c r="K68" s="43"/>
      <c r="L68" s="44"/>
      <c r="M68" s="44"/>
      <c r="N68" s="44"/>
    </row>
    <row r="69" spans="1:14" s="27" customFormat="1" ht="12.75" customHeight="1">
      <c r="A69" s="49" t="s">
        <v>122</v>
      </c>
      <c r="B69" s="59" t="s">
        <v>123</v>
      </c>
      <c r="C69" s="193">
        <v>23.299329</v>
      </c>
      <c r="D69" s="203">
        <v>4.025875</v>
      </c>
      <c r="E69" s="193">
        <v>15.162984</v>
      </c>
      <c r="F69" s="194">
        <v>2.399737</v>
      </c>
      <c r="G69" s="51">
        <v>65.0790587145235</v>
      </c>
      <c r="H69" s="52">
        <v>59.60783680566336</v>
      </c>
      <c r="I69" s="36"/>
      <c r="J69" s="36"/>
      <c r="K69" s="43"/>
      <c r="L69" s="44"/>
      <c r="M69" s="44"/>
      <c r="N69" s="44"/>
    </row>
    <row r="70" spans="1:14" s="27" customFormat="1" ht="12.75" customHeight="1">
      <c r="A70" s="49" t="s">
        <v>124</v>
      </c>
      <c r="B70" s="59" t="s">
        <v>125</v>
      </c>
      <c r="C70" s="193">
        <v>21.672487</v>
      </c>
      <c r="D70" s="203">
        <v>13.51386</v>
      </c>
      <c r="E70" s="193">
        <v>14.77958</v>
      </c>
      <c r="F70" s="194">
        <v>6.210637</v>
      </c>
      <c r="G70" s="51">
        <v>68.19512684446413</v>
      </c>
      <c r="H70" s="52">
        <v>45.9575354487911</v>
      </c>
      <c r="I70" s="36"/>
      <c r="J70" s="36"/>
      <c r="K70" s="43"/>
      <c r="L70" s="44"/>
      <c r="M70" s="44"/>
      <c r="N70" s="44"/>
    </row>
    <row r="71" spans="1:14" s="27" customFormat="1" ht="12.75" customHeight="1">
      <c r="A71" s="49" t="s">
        <v>126</v>
      </c>
      <c r="B71" s="59" t="s">
        <v>127</v>
      </c>
      <c r="C71" s="193">
        <v>81.034232</v>
      </c>
      <c r="D71" s="203">
        <v>26.160555</v>
      </c>
      <c r="E71" s="193">
        <v>45.232777</v>
      </c>
      <c r="F71" s="194">
        <v>16.621661</v>
      </c>
      <c r="G71" s="51">
        <v>55.81934434820089</v>
      </c>
      <c r="H71" s="52">
        <v>63.5371115024127</v>
      </c>
      <c r="I71" s="36"/>
      <c r="J71" s="36"/>
      <c r="K71" s="43"/>
      <c r="L71" s="44"/>
      <c r="M71" s="44"/>
      <c r="N71" s="44"/>
    </row>
    <row r="72" spans="1:14" s="27" customFormat="1" ht="12.75" customHeight="1">
      <c r="A72" s="60" t="s">
        <v>128</v>
      </c>
      <c r="B72" s="61" t="s">
        <v>129</v>
      </c>
      <c r="C72" s="198">
        <v>23.301973</v>
      </c>
      <c r="D72" s="204">
        <v>17.870678</v>
      </c>
      <c r="E72" s="198">
        <v>19.364694</v>
      </c>
      <c r="F72" s="199">
        <v>22.636344</v>
      </c>
      <c r="G72" s="62">
        <v>83.1032376528803</v>
      </c>
      <c r="H72" s="63">
        <v>126.66751647587182</v>
      </c>
      <c r="I72" s="36"/>
      <c r="J72" s="36"/>
      <c r="K72" s="43"/>
      <c r="L72" s="44"/>
      <c r="M72" s="44"/>
      <c r="N72" s="44"/>
    </row>
    <row r="73" spans="1:14" s="27" customFormat="1" ht="12.75" customHeight="1">
      <c r="A73" s="64" t="s">
        <v>130</v>
      </c>
      <c r="B73" s="65" t="s">
        <v>131</v>
      </c>
      <c r="C73" s="200">
        <v>148.375856</v>
      </c>
      <c r="D73" s="205">
        <v>161.826051</v>
      </c>
      <c r="E73" s="200">
        <v>186.271139</v>
      </c>
      <c r="F73" s="195">
        <v>142.677497</v>
      </c>
      <c r="G73" s="66">
        <v>125.5400602372936</v>
      </c>
      <c r="H73" s="67">
        <v>88.16719935902037</v>
      </c>
      <c r="I73" s="36"/>
      <c r="J73" s="36"/>
      <c r="K73" s="43"/>
      <c r="L73" s="44"/>
      <c r="M73" s="44"/>
      <c r="N73" s="44"/>
    </row>
    <row r="74" spans="1:14" s="27" customFormat="1" ht="12.75" customHeight="1">
      <c r="A74" s="49" t="s">
        <v>132</v>
      </c>
      <c r="B74" s="59" t="s">
        <v>133</v>
      </c>
      <c r="C74" s="193">
        <v>109.62508</v>
      </c>
      <c r="D74" s="203">
        <v>203.411682</v>
      </c>
      <c r="E74" s="193">
        <v>161.371043</v>
      </c>
      <c r="F74" s="194">
        <v>164.630442</v>
      </c>
      <c r="G74" s="51">
        <v>147.202668403982</v>
      </c>
      <c r="H74" s="52">
        <v>80.9346053192756</v>
      </c>
      <c r="I74" s="36"/>
      <c r="J74" s="36"/>
      <c r="K74" s="43"/>
      <c r="L74" s="44"/>
      <c r="M74" s="44"/>
      <c r="N74" s="44"/>
    </row>
    <row r="75" spans="1:14" s="27" customFormat="1" ht="12.75" customHeight="1">
      <c r="A75" s="49" t="s">
        <v>134</v>
      </c>
      <c r="B75" s="59" t="s">
        <v>135</v>
      </c>
      <c r="C75" s="193">
        <v>46.198641</v>
      </c>
      <c r="D75" s="203">
        <v>40.734535</v>
      </c>
      <c r="E75" s="193">
        <v>45.885807</v>
      </c>
      <c r="F75" s="194">
        <v>31.31663</v>
      </c>
      <c r="G75" s="51">
        <v>99.32285021111335</v>
      </c>
      <c r="H75" s="52">
        <v>76.87980235934938</v>
      </c>
      <c r="I75" s="36"/>
      <c r="J75" s="36"/>
      <c r="K75" s="43"/>
      <c r="L75" s="44"/>
      <c r="M75" s="44"/>
      <c r="N75" s="44"/>
    </row>
    <row r="76" spans="1:14" s="27" customFormat="1" ht="12.75" customHeight="1">
      <c r="A76" s="49" t="s">
        <v>136</v>
      </c>
      <c r="B76" s="59" t="s">
        <v>137</v>
      </c>
      <c r="C76" s="193">
        <v>192.303755</v>
      </c>
      <c r="D76" s="203">
        <v>328.346685</v>
      </c>
      <c r="E76" s="193">
        <v>179.218148</v>
      </c>
      <c r="F76" s="194">
        <v>289.003848</v>
      </c>
      <c r="G76" s="51">
        <v>93.19534504149439</v>
      </c>
      <c r="H76" s="52">
        <v>88.0178973026635</v>
      </c>
      <c r="I76" s="36"/>
      <c r="J76" s="36"/>
      <c r="K76" s="43"/>
      <c r="L76" s="44"/>
      <c r="M76" s="44"/>
      <c r="N76" s="44"/>
    </row>
    <row r="77" spans="1:14" s="27" customFormat="1" ht="12.75" customHeight="1">
      <c r="A77" s="49" t="s">
        <v>138</v>
      </c>
      <c r="B77" s="59" t="s">
        <v>139</v>
      </c>
      <c r="C77" s="193">
        <v>4.54061</v>
      </c>
      <c r="D77" s="203">
        <v>4.946735</v>
      </c>
      <c r="E77" s="193">
        <v>5.941881</v>
      </c>
      <c r="F77" s="194">
        <v>4.637884</v>
      </c>
      <c r="G77" s="51">
        <v>130.8608534976578</v>
      </c>
      <c r="H77" s="52">
        <v>93.7564676498741</v>
      </c>
      <c r="I77" s="36"/>
      <c r="J77" s="36"/>
      <c r="K77" s="43"/>
      <c r="L77" s="44"/>
      <c r="M77" s="44"/>
      <c r="N77" s="44"/>
    </row>
    <row r="78" spans="1:14" s="27" customFormat="1" ht="12.75" customHeight="1">
      <c r="A78" s="49" t="s">
        <v>140</v>
      </c>
      <c r="B78" s="59" t="s">
        <v>141</v>
      </c>
      <c r="C78" s="193">
        <v>3.985861</v>
      </c>
      <c r="D78" s="203">
        <v>5.746612</v>
      </c>
      <c r="E78" s="193">
        <v>3.293055</v>
      </c>
      <c r="F78" s="194">
        <v>2.919908</v>
      </c>
      <c r="G78" s="51">
        <v>82.6184104262542</v>
      </c>
      <c r="H78" s="52">
        <v>50.81094738952273</v>
      </c>
      <c r="I78" s="36"/>
      <c r="J78" s="36"/>
      <c r="K78" s="43"/>
      <c r="L78" s="44"/>
      <c r="M78" s="44"/>
      <c r="N78" s="44"/>
    </row>
    <row r="79" spans="1:14" s="27" customFormat="1" ht="12.75" customHeight="1">
      <c r="A79" s="49" t="s">
        <v>142</v>
      </c>
      <c r="B79" s="59" t="s">
        <v>143</v>
      </c>
      <c r="C79" s="193">
        <v>1.807903</v>
      </c>
      <c r="D79" s="203">
        <v>0.752397</v>
      </c>
      <c r="E79" s="193">
        <v>1.899218</v>
      </c>
      <c r="F79" s="194">
        <v>0.472028</v>
      </c>
      <c r="G79" s="51">
        <v>105.05087938899378</v>
      </c>
      <c r="H79" s="52">
        <v>62.73656061892857</v>
      </c>
      <c r="I79" s="36"/>
      <c r="J79" s="36"/>
      <c r="K79" s="43"/>
      <c r="L79" s="44"/>
      <c r="M79" s="44"/>
      <c r="N79" s="44"/>
    </row>
    <row r="80" spans="1:14" s="27" customFormat="1" ht="12.75" customHeight="1">
      <c r="A80" s="49" t="s">
        <v>144</v>
      </c>
      <c r="B80" s="59" t="s">
        <v>145</v>
      </c>
      <c r="C80" s="193">
        <v>92.937193</v>
      </c>
      <c r="D80" s="203">
        <v>67.690989</v>
      </c>
      <c r="E80" s="193">
        <v>59.439651</v>
      </c>
      <c r="F80" s="194">
        <v>47.579688</v>
      </c>
      <c r="G80" s="51">
        <v>63.95679606979308</v>
      </c>
      <c r="H80" s="52">
        <v>70.28954474280172</v>
      </c>
      <c r="I80" s="36"/>
      <c r="J80" s="36"/>
      <c r="K80" s="43"/>
      <c r="L80" s="44"/>
      <c r="M80" s="44"/>
      <c r="N80" s="44"/>
    </row>
    <row r="81" spans="1:14" s="27" customFormat="1" ht="12.75" customHeight="1">
      <c r="A81" s="49" t="s">
        <v>146</v>
      </c>
      <c r="B81" s="59" t="s">
        <v>147</v>
      </c>
      <c r="C81" s="193">
        <v>82.967599</v>
      </c>
      <c r="D81" s="203">
        <v>38.446459</v>
      </c>
      <c r="E81" s="193">
        <v>60.345853</v>
      </c>
      <c r="F81" s="194">
        <v>22.542618</v>
      </c>
      <c r="G81" s="51">
        <v>72.73424050755042</v>
      </c>
      <c r="H81" s="52">
        <v>58.63379511751655</v>
      </c>
      <c r="I81" s="36"/>
      <c r="J81" s="36"/>
      <c r="K81" s="43"/>
      <c r="L81" s="44"/>
      <c r="M81" s="44"/>
      <c r="N81" s="44"/>
    </row>
    <row r="82" spans="1:14" s="27" customFormat="1" ht="12.75" customHeight="1">
      <c r="A82" s="53" t="s">
        <v>148</v>
      </c>
      <c r="B82" s="68" t="s">
        <v>149</v>
      </c>
      <c r="C82" s="196">
        <v>170.824035</v>
      </c>
      <c r="D82" s="201">
        <v>211.915023</v>
      </c>
      <c r="E82" s="196">
        <v>124.577644</v>
      </c>
      <c r="F82" s="197">
        <v>153.729508</v>
      </c>
      <c r="G82" s="55">
        <v>72.92746831556812</v>
      </c>
      <c r="H82" s="56">
        <v>72.5429966331363</v>
      </c>
      <c r="I82" s="36"/>
      <c r="J82" s="36"/>
      <c r="K82" s="43"/>
      <c r="L82" s="44"/>
      <c r="M82" s="44"/>
      <c r="N82" s="44"/>
    </row>
    <row r="83" spans="1:14" s="27" customFormat="1" ht="12.75" customHeight="1">
      <c r="A83" s="45" t="s">
        <v>150</v>
      </c>
      <c r="B83" s="69" t="s">
        <v>151</v>
      </c>
      <c r="C83" s="191">
        <v>30.686999</v>
      </c>
      <c r="D83" s="202">
        <v>80.133417</v>
      </c>
      <c r="E83" s="191">
        <v>35.15714</v>
      </c>
      <c r="F83" s="192">
        <v>60.3813</v>
      </c>
      <c r="G83" s="58">
        <v>114.56688873356433</v>
      </c>
      <c r="H83" s="48">
        <v>75.35096126001966</v>
      </c>
      <c r="I83" s="36"/>
      <c r="J83" s="36"/>
      <c r="K83" s="43"/>
      <c r="L83" s="44"/>
      <c r="M83" s="44"/>
      <c r="N83" s="44"/>
    </row>
    <row r="84" spans="1:14" s="27" customFormat="1" ht="12.75" customHeight="1">
      <c r="A84" s="49" t="s">
        <v>152</v>
      </c>
      <c r="B84" s="59" t="s">
        <v>153</v>
      </c>
      <c r="C84" s="193">
        <v>1154.03004</v>
      </c>
      <c r="D84" s="203">
        <v>1993.776113</v>
      </c>
      <c r="E84" s="193">
        <v>524.206094</v>
      </c>
      <c r="F84" s="194">
        <v>1026.133549</v>
      </c>
      <c r="G84" s="51">
        <v>45.423955688363186</v>
      </c>
      <c r="H84" s="52">
        <v>51.46683934616885</v>
      </c>
      <c r="I84" s="36"/>
      <c r="J84" s="36"/>
      <c r="K84" s="43"/>
      <c r="L84" s="44"/>
      <c r="M84" s="44"/>
      <c r="N84" s="44"/>
    </row>
    <row r="85" spans="1:14" s="27" customFormat="1" ht="12.75" customHeight="1">
      <c r="A85" s="49" t="s">
        <v>154</v>
      </c>
      <c r="B85" s="59" t="s">
        <v>155</v>
      </c>
      <c r="C85" s="193">
        <v>837.863252</v>
      </c>
      <c r="D85" s="203">
        <v>859.071429</v>
      </c>
      <c r="E85" s="193">
        <v>495.266028</v>
      </c>
      <c r="F85" s="194">
        <v>544.203081</v>
      </c>
      <c r="G85" s="51">
        <v>59.110603886468105</v>
      </c>
      <c r="H85" s="52">
        <v>63.347826808008065</v>
      </c>
      <c r="I85" s="36"/>
      <c r="J85" s="36"/>
      <c r="K85" s="43"/>
      <c r="L85" s="44"/>
      <c r="M85" s="44"/>
      <c r="N85" s="44"/>
    </row>
    <row r="86" spans="1:14" s="27" customFormat="1" ht="12.75" customHeight="1">
      <c r="A86" s="49" t="s">
        <v>156</v>
      </c>
      <c r="B86" s="59" t="s">
        <v>157</v>
      </c>
      <c r="C86" s="193">
        <v>215.652194</v>
      </c>
      <c r="D86" s="203">
        <v>238.40993</v>
      </c>
      <c r="E86" s="193">
        <v>83.493605</v>
      </c>
      <c r="F86" s="194">
        <v>74.736082</v>
      </c>
      <c r="G86" s="51">
        <v>38.71678903484747</v>
      </c>
      <c r="H86" s="52">
        <v>31.34772196778884</v>
      </c>
      <c r="I86" s="36"/>
      <c r="J86" s="36"/>
      <c r="K86" s="43"/>
      <c r="L86" s="44"/>
      <c r="M86" s="44"/>
      <c r="N86" s="44"/>
    </row>
    <row r="87" spans="1:14" s="27" customFormat="1" ht="12.75" customHeight="1">
      <c r="A87" s="49" t="s">
        <v>158</v>
      </c>
      <c r="B87" s="59" t="s">
        <v>159</v>
      </c>
      <c r="C87" s="193">
        <v>3.931752</v>
      </c>
      <c r="D87" s="203">
        <v>4.168243</v>
      </c>
      <c r="E87" s="193">
        <v>1.442723</v>
      </c>
      <c r="F87" s="194">
        <v>5.156663</v>
      </c>
      <c r="G87" s="51">
        <v>36.69415059749445</v>
      </c>
      <c r="H87" s="52">
        <v>123.71310885665734</v>
      </c>
      <c r="I87" s="36"/>
      <c r="J87" s="36"/>
      <c r="K87" s="43"/>
      <c r="L87" s="44"/>
      <c r="M87" s="44"/>
      <c r="N87" s="44"/>
    </row>
    <row r="88" spans="1:14" s="27" customFormat="1" ht="12.75" customHeight="1">
      <c r="A88" s="49" t="s">
        <v>160</v>
      </c>
      <c r="B88" s="59" t="s">
        <v>161</v>
      </c>
      <c r="C88" s="193">
        <v>232.060738</v>
      </c>
      <c r="D88" s="203">
        <v>360.900793</v>
      </c>
      <c r="E88" s="193">
        <v>123.808808</v>
      </c>
      <c r="F88" s="194">
        <v>221.011189</v>
      </c>
      <c r="G88" s="51">
        <v>53.35189789838556</v>
      </c>
      <c r="H88" s="52">
        <v>61.238765136212926</v>
      </c>
      <c r="I88" s="36"/>
      <c r="J88" s="36"/>
      <c r="K88" s="43"/>
      <c r="L88" s="44"/>
      <c r="M88" s="44"/>
      <c r="N88" s="44"/>
    </row>
    <row r="89" spans="1:14" s="27" customFormat="1" ht="12.75" customHeight="1">
      <c r="A89" s="49" t="s">
        <v>162</v>
      </c>
      <c r="B89" s="59" t="s">
        <v>163</v>
      </c>
      <c r="C89" s="193">
        <v>2.222682</v>
      </c>
      <c r="D89" s="203">
        <v>1.132364</v>
      </c>
      <c r="E89" s="193">
        <v>1.332538</v>
      </c>
      <c r="F89" s="194">
        <v>0.624042</v>
      </c>
      <c r="G89" s="51">
        <v>59.95180597134453</v>
      </c>
      <c r="H89" s="52">
        <v>55.10966438353745</v>
      </c>
      <c r="I89" s="36"/>
      <c r="J89" s="36"/>
      <c r="K89" s="43"/>
      <c r="L89" s="44"/>
      <c r="M89" s="44"/>
      <c r="N89" s="44"/>
    </row>
    <row r="90" spans="1:14" s="27" customFormat="1" ht="12.75" customHeight="1">
      <c r="A90" s="49" t="s">
        <v>164</v>
      </c>
      <c r="B90" s="59" t="s">
        <v>165</v>
      </c>
      <c r="C90" s="193">
        <v>73.757853</v>
      </c>
      <c r="D90" s="203">
        <v>44.135615</v>
      </c>
      <c r="E90" s="193">
        <v>12.40933</v>
      </c>
      <c r="F90" s="194">
        <v>16.913239</v>
      </c>
      <c r="G90" s="51">
        <v>16.824418682577434</v>
      </c>
      <c r="H90" s="52">
        <v>38.321067917598974</v>
      </c>
      <c r="I90" s="36"/>
      <c r="J90" s="36"/>
      <c r="K90" s="43"/>
      <c r="L90" s="44"/>
      <c r="M90" s="44"/>
      <c r="N90" s="44"/>
    </row>
    <row r="91" spans="1:14" s="27" customFormat="1" ht="12.75" customHeight="1">
      <c r="A91" s="60" t="s">
        <v>166</v>
      </c>
      <c r="B91" s="61" t="s">
        <v>167</v>
      </c>
      <c r="C91" s="198">
        <v>23.053495</v>
      </c>
      <c r="D91" s="204">
        <v>9.935791</v>
      </c>
      <c r="E91" s="198">
        <v>12.129688</v>
      </c>
      <c r="F91" s="199">
        <v>6.115276</v>
      </c>
      <c r="G91" s="62">
        <v>52.615397361658175</v>
      </c>
      <c r="H91" s="63">
        <v>61.54795325304245</v>
      </c>
      <c r="I91" s="36"/>
      <c r="J91" s="36"/>
      <c r="K91" s="43"/>
      <c r="L91" s="44"/>
      <c r="M91" s="44"/>
      <c r="N91" s="44"/>
    </row>
    <row r="92" spans="1:14" s="27" customFormat="1" ht="12.75" customHeight="1">
      <c r="A92" s="64" t="s">
        <v>168</v>
      </c>
      <c r="B92" s="65" t="s">
        <v>169</v>
      </c>
      <c r="C92" s="200">
        <v>7.992595</v>
      </c>
      <c r="D92" s="205">
        <v>5.754602</v>
      </c>
      <c r="E92" s="200">
        <v>3.960638</v>
      </c>
      <c r="F92" s="195">
        <v>1.716663</v>
      </c>
      <c r="G92" s="66">
        <v>49.55384327618252</v>
      </c>
      <c r="H92" s="67">
        <v>29.83113341287547</v>
      </c>
      <c r="I92" s="36"/>
      <c r="J92" s="36"/>
      <c r="K92" s="43"/>
      <c r="L92" s="44"/>
      <c r="M92" s="44"/>
      <c r="N92" s="44"/>
    </row>
    <row r="93" spans="1:14" s="27" customFormat="1" ht="12.75" customHeight="1">
      <c r="A93" s="49" t="s">
        <v>170</v>
      </c>
      <c r="B93" s="59" t="s">
        <v>171</v>
      </c>
      <c r="C93" s="193">
        <v>119.987089</v>
      </c>
      <c r="D93" s="203">
        <v>46.891788</v>
      </c>
      <c r="E93" s="193">
        <v>74.06636</v>
      </c>
      <c r="F93" s="194">
        <v>34.367377</v>
      </c>
      <c r="G93" s="51">
        <v>61.7286081504986</v>
      </c>
      <c r="H93" s="52">
        <v>73.29082226508402</v>
      </c>
      <c r="I93" s="36"/>
      <c r="J93" s="36"/>
      <c r="K93" s="43"/>
      <c r="L93" s="44"/>
      <c r="M93" s="44"/>
      <c r="N93" s="44"/>
    </row>
    <row r="94" spans="1:14" s="27" customFormat="1" ht="12.75" customHeight="1">
      <c r="A94" s="49" t="s">
        <v>172</v>
      </c>
      <c r="B94" s="59" t="s">
        <v>173</v>
      </c>
      <c r="C94" s="193">
        <v>243.45003</v>
      </c>
      <c r="D94" s="203">
        <v>192.497953</v>
      </c>
      <c r="E94" s="193">
        <v>175.800851</v>
      </c>
      <c r="F94" s="194">
        <v>167.653814</v>
      </c>
      <c r="G94" s="51">
        <v>72.21229383294798</v>
      </c>
      <c r="H94" s="52">
        <v>87.09381652489573</v>
      </c>
      <c r="I94" s="36"/>
      <c r="J94" s="36"/>
      <c r="K94" s="43"/>
      <c r="L94" s="44"/>
      <c r="M94" s="44"/>
      <c r="N94" s="44"/>
    </row>
    <row r="95" spans="1:14" s="27" customFormat="1" ht="12.75" customHeight="1">
      <c r="A95" s="49" t="s">
        <v>174</v>
      </c>
      <c r="B95" s="59" t="s">
        <v>175</v>
      </c>
      <c r="C95" s="193">
        <v>2958.748922</v>
      </c>
      <c r="D95" s="203">
        <v>2578.450993</v>
      </c>
      <c r="E95" s="193">
        <v>1821.461807</v>
      </c>
      <c r="F95" s="194">
        <v>1862.068234</v>
      </c>
      <c r="G95" s="51">
        <v>61.56189169876441</v>
      </c>
      <c r="H95" s="52">
        <v>72.21654547847363</v>
      </c>
      <c r="I95" s="36"/>
      <c r="J95" s="36"/>
      <c r="K95" s="43"/>
      <c r="L95" s="44"/>
      <c r="M95" s="44"/>
      <c r="N95" s="44"/>
    </row>
    <row r="96" spans="1:14" s="27" customFormat="1" ht="12.75" customHeight="1">
      <c r="A96" s="49" t="s">
        <v>176</v>
      </c>
      <c r="B96" s="59" t="s">
        <v>177</v>
      </c>
      <c r="C96" s="193">
        <v>4258.27452</v>
      </c>
      <c r="D96" s="203">
        <v>5029.887816</v>
      </c>
      <c r="E96" s="193">
        <v>3731.254958</v>
      </c>
      <c r="F96" s="194">
        <v>4800.187757</v>
      </c>
      <c r="G96" s="51">
        <v>87.62363582890846</v>
      </c>
      <c r="H96" s="52">
        <v>95.43329657831873</v>
      </c>
      <c r="I96" s="36"/>
      <c r="J96" s="36"/>
      <c r="K96" s="43"/>
      <c r="L96" s="44"/>
      <c r="M96" s="44"/>
      <c r="N96" s="44"/>
    </row>
    <row r="97" spans="1:14" s="27" customFormat="1" ht="12.75" customHeight="1">
      <c r="A97" s="49" t="s">
        <v>178</v>
      </c>
      <c r="B97" s="59" t="s">
        <v>179</v>
      </c>
      <c r="C97" s="193">
        <v>114.435293</v>
      </c>
      <c r="D97" s="203">
        <v>184.799632</v>
      </c>
      <c r="E97" s="193">
        <v>90.450959</v>
      </c>
      <c r="F97" s="194">
        <v>187.923048</v>
      </c>
      <c r="G97" s="51">
        <v>79.04113899546707</v>
      </c>
      <c r="H97" s="52">
        <v>101.69016353885381</v>
      </c>
      <c r="I97" s="36"/>
      <c r="J97" s="36"/>
      <c r="K97" s="43"/>
      <c r="L97" s="44"/>
      <c r="M97" s="44"/>
      <c r="N97" s="44"/>
    </row>
    <row r="98" spans="1:14" s="27" customFormat="1" ht="12.75" customHeight="1">
      <c r="A98" s="49" t="s">
        <v>180</v>
      </c>
      <c r="B98" s="59" t="s">
        <v>181</v>
      </c>
      <c r="C98" s="193">
        <v>3645.684417</v>
      </c>
      <c r="D98" s="203">
        <v>6247.109277</v>
      </c>
      <c r="E98" s="193">
        <v>2118.095079</v>
      </c>
      <c r="F98" s="194">
        <v>3618.211573</v>
      </c>
      <c r="G98" s="51">
        <v>58.09869524425159</v>
      </c>
      <c r="H98" s="52">
        <v>57.91817323127643</v>
      </c>
      <c r="I98" s="36"/>
      <c r="J98" s="36"/>
      <c r="K98" s="43"/>
      <c r="L98" s="44"/>
      <c r="M98" s="44"/>
      <c r="N98" s="44"/>
    </row>
    <row r="99" spans="1:14" s="27" customFormat="1" ht="12.75" customHeight="1">
      <c r="A99" s="49" t="s">
        <v>182</v>
      </c>
      <c r="B99" s="59" t="s">
        <v>183</v>
      </c>
      <c r="C99" s="193">
        <v>22.381767</v>
      </c>
      <c r="D99" s="203">
        <v>34.64079</v>
      </c>
      <c r="E99" s="193">
        <v>6.851583</v>
      </c>
      <c r="F99" s="194">
        <v>20.168716</v>
      </c>
      <c r="G99" s="51">
        <v>30.612341733340354</v>
      </c>
      <c r="H99" s="52">
        <v>58.22244816010258</v>
      </c>
      <c r="I99" s="36"/>
      <c r="J99" s="36"/>
      <c r="K99" s="43"/>
      <c r="L99" s="44"/>
      <c r="M99" s="44"/>
      <c r="N99" s="44"/>
    </row>
    <row r="100" spans="1:14" s="27" customFormat="1" ht="12.75" customHeight="1">
      <c r="A100" s="49" t="s">
        <v>184</v>
      </c>
      <c r="B100" s="59" t="s">
        <v>185</v>
      </c>
      <c r="C100" s="193">
        <v>2.885757</v>
      </c>
      <c r="D100" s="203">
        <v>29.300753</v>
      </c>
      <c r="E100" s="193">
        <v>3.584694</v>
      </c>
      <c r="F100" s="194">
        <v>21.318074</v>
      </c>
      <c r="G100" s="51">
        <v>124.22023060153712</v>
      </c>
      <c r="H100" s="52">
        <v>72.75606193465403</v>
      </c>
      <c r="I100" s="36"/>
      <c r="J100" s="36"/>
      <c r="K100" s="43"/>
      <c r="L100" s="44"/>
      <c r="M100" s="44"/>
      <c r="N100" s="44"/>
    </row>
    <row r="101" spans="1:14" s="27" customFormat="1" ht="12.75" customHeight="1">
      <c r="A101" s="53" t="s">
        <v>186</v>
      </c>
      <c r="B101" s="68" t="s">
        <v>187</v>
      </c>
      <c r="C101" s="196">
        <v>884.477883</v>
      </c>
      <c r="D101" s="201">
        <v>218.378193</v>
      </c>
      <c r="E101" s="196">
        <v>535.084637</v>
      </c>
      <c r="F101" s="197">
        <v>173.172894</v>
      </c>
      <c r="G101" s="55">
        <v>60.49723201501468</v>
      </c>
      <c r="H101" s="56">
        <v>79.29953610340571</v>
      </c>
      <c r="I101" s="36"/>
      <c r="J101" s="36"/>
      <c r="K101" s="43"/>
      <c r="L101" s="44"/>
      <c r="M101" s="44"/>
      <c r="N101" s="44"/>
    </row>
    <row r="102" spans="1:14" s="27" customFormat="1" ht="12.75" customHeight="1">
      <c r="A102" s="45" t="s">
        <v>188</v>
      </c>
      <c r="B102" s="69" t="s">
        <v>189</v>
      </c>
      <c r="C102" s="191">
        <v>35.497372</v>
      </c>
      <c r="D102" s="202">
        <v>2.670889</v>
      </c>
      <c r="E102" s="191">
        <v>10.256359</v>
      </c>
      <c r="F102" s="192">
        <v>2.930155</v>
      </c>
      <c r="G102" s="58">
        <v>28.89329103010781</v>
      </c>
      <c r="H102" s="48">
        <v>109.70710501260068</v>
      </c>
      <c r="I102" s="36"/>
      <c r="J102" s="36"/>
      <c r="K102" s="43"/>
      <c r="L102" s="44"/>
      <c r="M102" s="44"/>
      <c r="N102" s="44"/>
    </row>
    <row r="103" spans="1:14" s="27" customFormat="1" ht="12.75" customHeight="1">
      <c r="A103" s="49" t="s">
        <v>190</v>
      </c>
      <c r="B103" s="59" t="s">
        <v>191</v>
      </c>
      <c r="C103" s="193">
        <v>2.832042</v>
      </c>
      <c r="D103" s="203">
        <v>1.402591</v>
      </c>
      <c r="E103" s="193">
        <v>2.472156</v>
      </c>
      <c r="F103" s="194">
        <v>4.519239</v>
      </c>
      <c r="G103" s="51">
        <v>87.29234947786792</v>
      </c>
      <c r="H103" s="52">
        <v>322.20647359066186</v>
      </c>
      <c r="I103" s="36"/>
      <c r="J103" s="36"/>
      <c r="K103" s="43"/>
      <c r="L103" s="44"/>
      <c r="M103" s="44"/>
      <c r="N103" s="44"/>
    </row>
    <row r="104" spans="1:14" s="27" customFormat="1" ht="12.75" customHeight="1">
      <c r="A104" s="49" t="s">
        <v>192</v>
      </c>
      <c r="B104" s="59" t="s">
        <v>193</v>
      </c>
      <c r="C104" s="193">
        <v>4.749924</v>
      </c>
      <c r="D104" s="203">
        <v>5.159344</v>
      </c>
      <c r="E104" s="193">
        <v>6.753581</v>
      </c>
      <c r="F104" s="194">
        <v>7.58692</v>
      </c>
      <c r="G104" s="51">
        <v>142.1829275584199</v>
      </c>
      <c r="H104" s="52">
        <v>147.0520283198794</v>
      </c>
      <c r="I104" s="36"/>
      <c r="J104" s="36"/>
      <c r="K104" s="43"/>
      <c r="L104" s="44"/>
      <c r="M104" s="44"/>
      <c r="N104" s="44"/>
    </row>
    <row r="105" spans="1:14" s="27" customFormat="1" ht="12.75" customHeight="1">
      <c r="A105" s="49" t="s">
        <v>194</v>
      </c>
      <c r="B105" s="59" t="s">
        <v>195</v>
      </c>
      <c r="C105" s="193">
        <v>342.159442</v>
      </c>
      <c r="D105" s="203">
        <v>534.340544</v>
      </c>
      <c r="E105" s="193">
        <v>261.070826</v>
      </c>
      <c r="F105" s="194">
        <v>456.386607</v>
      </c>
      <c r="G105" s="51">
        <v>76.30092698128728</v>
      </c>
      <c r="H105" s="52">
        <v>85.41118807559548</v>
      </c>
      <c r="I105" s="36"/>
      <c r="J105" s="36"/>
      <c r="K105" s="43"/>
      <c r="L105" s="44"/>
      <c r="M105" s="44"/>
      <c r="N105" s="44"/>
    </row>
    <row r="106" spans="1:14" s="27" customFormat="1" ht="12.75" customHeight="1">
      <c r="A106" s="49" t="s">
        <v>196</v>
      </c>
      <c r="B106" s="59" t="s">
        <v>197</v>
      </c>
      <c r="C106" s="193">
        <v>131.606776</v>
      </c>
      <c r="D106" s="203">
        <v>72.317038</v>
      </c>
      <c r="E106" s="193">
        <v>105.559621</v>
      </c>
      <c r="F106" s="194">
        <v>75.278797</v>
      </c>
      <c r="G106" s="51">
        <v>80.20834808687967</v>
      </c>
      <c r="H106" s="52">
        <v>104.09552033920416</v>
      </c>
      <c r="I106" s="36"/>
      <c r="J106" s="36"/>
      <c r="K106" s="43"/>
      <c r="L106" s="44"/>
      <c r="M106" s="44"/>
      <c r="N106" s="44"/>
    </row>
    <row r="107" spans="1:14" s="27" customFormat="1" ht="12.75" customHeight="1">
      <c r="A107" s="49" t="s">
        <v>198</v>
      </c>
      <c r="B107" s="59" t="s">
        <v>199</v>
      </c>
      <c r="C107" s="193">
        <v>56.127877</v>
      </c>
      <c r="D107" s="203">
        <v>45.225961</v>
      </c>
      <c r="E107" s="193">
        <v>55.879398</v>
      </c>
      <c r="F107" s="194">
        <v>51.156517</v>
      </c>
      <c r="G107" s="51">
        <v>99.55729841697024</v>
      </c>
      <c r="H107" s="52">
        <v>113.11316745707185</v>
      </c>
      <c r="I107" s="36"/>
      <c r="J107" s="36"/>
      <c r="K107" s="43"/>
      <c r="L107" s="44"/>
      <c r="M107" s="44"/>
      <c r="N107" s="44"/>
    </row>
    <row r="108" spans="1:14" s="27" customFormat="1" ht="12.75" customHeight="1">
      <c r="A108" s="49" t="s">
        <v>200</v>
      </c>
      <c r="B108" s="59" t="s">
        <v>201</v>
      </c>
      <c r="C108" s="193">
        <v>0.558156</v>
      </c>
      <c r="D108" s="203">
        <v>0.096579</v>
      </c>
      <c r="E108" s="193">
        <v>0.472151</v>
      </c>
      <c r="F108" s="194">
        <v>0.291608</v>
      </c>
      <c r="G108" s="51">
        <v>84.59122539218427</v>
      </c>
      <c r="H108" s="52">
        <v>301.9372741486244</v>
      </c>
      <c r="I108" s="36"/>
      <c r="J108" s="36"/>
      <c r="K108" s="43"/>
      <c r="L108" s="44"/>
      <c r="M108" s="44"/>
      <c r="N108" s="44"/>
    </row>
    <row r="109" spans="1:14" s="27" customFormat="1" ht="12.75" customHeight="1">
      <c r="A109" s="53">
        <v>98</v>
      </c>
      <c r="B109" s="59" t="s">
        <v>204</v>
      </c>
      <c r="C109" s="193">
        <v>1.68529</v>
      </c>
      <c r="D109" s="203">
        <v>1.156905</v>
      </c>
      <c r="E109" s="193">
        <v>0.002487</v>
      </c>
      <c r="F109" s="194">
        <v>0.010196</v>
      </c>
      <c r="G109" s="51">
        <v>0.14757104118578998</v>
      </c>
      <c r="H109" s="52">
        <v>0.8813169620668939</v>
      </c>
      <c r="I109" s="36"/>
      <c r="J109" s="36"/>
      <c r="K109" s="43"/>
      <c r="L109" s="44"/>
      <c r="M109" s="44"/>
      <c r="N109" s="44"/>
    </row>
    <row r="110" spans="1:14" s="27" customFormat="1" ht="12.75" customHeight="1">
      <c r="A110" s="60">
        <v>99</v>
      </c>
      <c r="B110" s="61" t="s">
        <v>202</v>
      </c>
      <c r="C110" s="193">
        <v>39.558857</v>
      </c>
      <c r="D110" s="203">
        <v>12.566899</v>
      </c>
      <c r="E110" s="193">
        <v>34.565856</v>
      </c>
      <c r="F110" s="194">
        <v>14.328632</v>
      </c>
      <c r="G110" s="62">
        <v>87.37829811412395</v>
      </c>
      <c r="H110" s="63">
        <v>114.01883630957805</v>
      </c>
      <c r="I110" s="36"/>
      <c r="J110" s="36"/>
      <c r="K110" s="43"/>
      <c r="L110" s="44"/>
      <c r="M110" s="44"/>
      <c r="N110" s="44"/>
    </row>
    <row r="111" spans="1:10" ht="12.75">
      <c r="A111" s="71"/>
      <c r="B111" s="71"/>
      <c r="C111" s="71"/>
      <c r="D111" s="71"/>
      <c r="I111" s="73"/>
      <c r="J111" s="73"/>
    </row>
    <row r="112" spans="1:8" s="74" customFormat="1" ht="21" customHeight="1">
      <c r="A112" s="207" t="s">
        <v>225</v>
      </c>
      <c r="B112" s="207"/>
      <c r="C112" s="207"/>
      <c r="D112" s="207"/>
      <c r="E112" s="207"/>
      <c r="F112" s="207"/>
      <c r="G112" s="207"/>
      <c r="H112" s="207"/>
    </row>
    <row r="113" s="74" customFormat="1" ht="11.25">
      <c r="A113" s="74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27" sqref="I27"/>
    </sheetView>
  </sheetViews>
  <sheetFormatPr defaultColWidth="9.00390625" defaultRowHeight="12.75"/>
  <cols>
    <col min="1" max="1" width="3.125" style="75" customWidth="1"/>
    <col min="2" max="2" width="41.75390625" style="8" customWidth="1"/>
    <col min="3" max="7" width="10.125" style="73" customWidth="1"/>
    <col min="8" max="9" width="10.125" style="106" customWidth="1"/>
    <col min="10" max="10" width="8.00390625" style="85" bestFit="1" customWidth="1"/>
    <col min="11" max="12" width="6.75390625" style="72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4"/>
      <c r="D1" s="84"/>
      <c r="E1" s="85"/>
      <c r="F1" s="85"/>
      <c r="G1" s="86"/>
      <c r="H1" s="86"/>
      <c r="I1" s="86"/>
      <c r="J1" s="84"/>
      <c r="K1" s="5"/>
      <c r="L1" s="6"/>
      <c r="M1" s="7"/>
      <c r="N1" s="7"/>
    </row>
    <row r="2" spans="1:14" ht="15" customHeight="1">
      <c r="A2" s="10" t="s">
        <v>1</v>
      </c>
      <c r="B2" s="2"/>
      <c r="C2" s="84"/>
      <c r="D2" s="84"/>
      <c r="E2" s="87"/>
      <c r="F2" s="101"/>
      <c r="G2" s="88"/>
      <c r="H2" s="129"/>
      <c r="I2" s="129"/>
      <c r="J2" s="84"/>
      <c r="K2" s="13"/>
      <c r="L2" s="14"/>
      <c r="M2" s="15"/>
      <c r="N2" s="15"/>
    </row>
    <row r="3" spans="1:14" ht="18" customHeight="1">
      <c r="A3" s="10"/>
      <c r="B3" s="2"/>
      <c r="C3" s="84"/>
      <c r="D3" s="84"/>
      <c r="E3" s="87"/>
      <c r="F3" s="101"/>
      <c r="G3" s="88"/>
      <c r="H3" s="129"/>
      <c r="I3" s="129"/>
      <c r="J3" s="84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jún 2009  (a rovnaké obdobie roku 2008)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7"/>
      <c r="D6" s="87"/>
      <c r="E6" s="87"/>
      <c r="F6" s="101"/>
      <c r="G6" s="128" t="s">
        <v>221</v>
      </c>
      <c r="H6" s="89"/>
      <c r="I6" s="89"/>
      <c r="J6" s="87"/>
      <c r="K6" s="3"/>
      <c r="L6" s="14"/>
      <c r="M6" s="15"/>
      <c r="N6" s="15"/>
    </row>
    <row r="7" spans="1:14" ht="6" customHeight="1">
      <c r="A7" s="22"/>
      <c r="B7" s="11"/>
      <c r="C7" s="87"/>
      <c r="D7" s="87"/>
      <c r="E7" s="87"/>
      <c r="F7" s="101"/>
      <c r="G7" s="90"/>
      <c r="H7" s="102"/>
      <c r="I7" s="102"/>
      <c r="J7" s="87"/>
      <c r="K7" s="3"/>
      <c r="L7" s="3"/>
      <c r="M7" s="15"/>
      <c r="N7" s="15"/>
    </row>
    <row r="8" spans="1:12" s="27" customFormat="1" ht="12.75" customHeight="1">
      <c r="A8" s="24" t="s">
        <v>3</v>
      </c>
      <c r="B8" s="76" t="s">
        <v>4</v>
      </c>
      <c r="C8" s="91" t="str">
        <f>SR_HS2!C8</f>
        <v>jan. - jún 2008</v>
      </c>
      <c r="D8" s="92"/>
      <c r="E8" s="131" t="str">
        <f>SR_HS2!E8</f>
        <v>jan. - jún 2009</v>
      </c>
      <c r="F8" s="91"/>
      <c r="G8" s="99"/>
      <c r="H8" s="136"/>
      <c r="I8" s="130" t="s">
        <v>215</v>
      </c>
      <c r="J8" s="125"/>
      <c r="K8" s="77" t="s">
        <v>214</v>
      </c>
      <c r="L8" s="26"/>
    </row>
    <row r="9" spans="1:12" s="27" customFormat="1" ht="12.75">
      <c r="A9" s="28" t="s">
        <v>5</v>
      </c>
      <c r="B9" s="29"/>
      <c r="C9" s="96" t="s">
        <v>6</v>
      </c>
      <c r="D9" s="97" t="s">
        <v>7</v>
      </c>
      <c r="E9" s="96" t="s">
        <v>6</v>
      </c>
      <c r="F9" s="123" t="s">
        <v>210</v>
      </c>
      <c r="G9" s="100" t="s">
        <v>7</v>
      </c>
      <c r="H9" s="123" t="s">
        <v>210</v>
      </c>
      <c r="I9" s="98" t="s">
        <v>209</v>
      </c>
      <c r="J9" s="126"/>
      <c r="K9" s="96" t="s">
        <v>6</v>
      </c>
      <c r="L9" s="97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103"/>
      <c r="I10" s="103"/>
      <c r="J10" s="133"/>
      <c r="K10" s="31"/>
      <c r="L10" s="31"/>
    </row>
    <row r="11" spans="1:18" s="38" customFormat="1" ht="12.75" customHeight="1">
      <c r="A11" s="33"/>
      <c r="B11" s="34" t="s">
        <v>8</v>
      </c>
      <c r="C11" s="146">
        <f>SR_HS2!C11</f>
        <v>25994.18436</v>
      </c>
      <c r="D11" s="147">
        <f>SR_HS2!D11</f>
        <v>25795.759396000005</v>
      </c>
      <c r="E11" s="146">
        <f>SR_HS2!E11</f>
        <v>18286.492361000004</v>
      </c>
      <c r="F11" s="124">
        <v>1</v>
      </c>
      <c r="G11" s="139">
        <f>SR_HS2!F11</f>
        <v>18482.557499</v>
      </c>
      <c r="H11" s="124">
        <v>1</v>
      </c>
      <c r="I11" s="206">
        <f>G11-E11</f>
        <v>196.06513799999448</v>
      </c>
      <c r="J11" s="141"/>
      <c r="K11" s="35">
        <f>SR_HS2!G11</f>
        <v>70.34839834843737</v>
      </c>
      <c r="L11" s="35">
        <f>SR_HS2!H11</f>
        <v>71.64959641337785</v>
      </c>
      <c r="M11" s="36"/>
      <c r="N11" s="36"/>
      <c r="O11" s="37"/>
      <c r="P11" s="37"/>
      <c r="Q11" s="37"/>
      <c r="R11" s="37"/>
    </row>
    <row r="12" spans="1:18" s="38" customFormat="1" ht="6.75" customHeight="1">
      <c r="A12" s="78"/>
      <c r="B12" s="37"/>
      <c r="C12" s="137"/>
      <c r="D12" s="138"/>
      <c r="E12" s="137"/>
      <c r="F12" s="93"/>
      <c r="G12" s="138"/>
      <c r="H12" s="104"/>
      <c r="I12" s="140"/>
      <c r="J12" s="142"/>
      <c r="K12" s="79"/>
      <c r="L12" s="79"/>
      <c r="M12" s="36"/>
      <c r="N12" s="36"/>
      <c r="O12" s="37"/>
      <c r="P12" s="37"/>
      <c r="Q12" s="37"/>
      <c r="R12" s="37"/>
    </row>
    <row r="13" spans="1:18" s="27" customFormat="1" ht="13.5" customHeight="1">
      <c r="A13" s="80" t="s">
        <v>205</v>
      </c>
      <c r="B13" s="81" t="s">
        <v>206</v>
      </c>
      <c r="C13" s="179" t="s">
        <v>212</v>
      </c>
      <c r="D13" s="180" t="s">
        <v>213</v>
      </c>
      <c r="E13" s="181" t="s">
        <v>216</v>
      </c>
      <c r="F13" s="182" t="s">
        <v>217</v>
      </c>
      <c r="G13" s="183" t="s">
        <v>218</v>
      </c>
      <c r="H13" s="182" t="s">
        <v>219</v>
      </c>
      <c r="I13" s="184" t="s">
        <v>220</v>
      </c>
      <c r="J13" s="185" t="s">
        <v>211</v>
      </c>
      <c r="K13" s="186" t="s">
        <v>207</v>
      </c>
      <c r="L13" s="186" t="s">
        <v>208</v>
      </c>
      <c r="M13" s="36"/>
      <c r="N13" s="36"/>
      <c r="O13" s="43"/>
      <c r="P13" s="44"/>
      <c r="Q13" s="44"/>
      <c r="R13" s="44"/>
    </row>
    <row r="14" spans="1:18" s="27" customFormat="1" ht="12.75" customHeight="1">
      <c r="A14" s="45" t="str">
        <f>SR_HS2!A96</f>
        <v>85</v>
      </c>
      <c r="B14" s="69" t="str">
        <f>SR_HS2!B96</f>
        <v>  Elektrické stroje, prístroje a zariadenia a ich časti a súčasti</v>
      </c>
      <c r="C14" s="148">
        <f>SR_HS2!C96</f>
        <v>4258.27452</v>
      </c>
      <c r="D14" s="158">
        <f>SR_HS2!D96</f>
        <v>5029.887816</v>
      </c>
      <c r="E14" s="159">
        <f>SR_HS2!E96</f>
        <v>3731.254958</v>
      </c>
      <c r="F14" s="109">
        <f>E14/$E$11*100</f>
        <v>20.40443232272214</v>
      </c>
      <c r="G14" s="149">
        <f>SR_HS2!F96</f>
        <v>4800.187757</v>
      </c>
      <c r="H14" s="114">
        <f>G14/$G$11*100</f>
        <v>25.97144771366038</v>
      </c>
      <c r="I14" s="174">
        <f>G14-E14</f>
        <v>1068.9327989999997</v>
      </c>
      <c r="J14" s="143">
        <f>E14-C14</f>
        <v>-527.019562</v>
      </c>
      <c r="K14" s="117">
        <f>SR_HS2!G96</f>
        <v>87.62363582890846</v>
      </c>
      <c r="L14" s="48">
        <f>SR_HS2!H96</f>
        <v>95.43329657831873</v>
      </c>
      <c r="M14" s="36"/>
      <c r="N14" s="36"/>
      <c r="O14" s="43"/>
      <c r="P14" s="44"/>
      <c r="Q14" s="44"/>
      <c r="R14" s="44"/>
    </row>
    <row r="15" spans="1:18" s="27" customFormat="1" ht="12.75" customHeight="1">
      <c r="A15" s="49" t="str">
        <f>SR_HS2!A98</f>
        <v>87</v>
      </c>
      <c r="B15" s="59" t="str">
        <f>SR_HS2!B98</f>
        <v>  Vozidlá, iné ako koľajové, ich časti a príslušenstvo</v>
      </c>
      <c r="C15" s="150">
        <f>SR_HS2!C98</f>
        <v>3645.684417</v>
      </c>
      <c r="D15" s="160">
        <f>SR_HS2!D98</f>
        <v>6247.109277</v>
      </c>
      <c r="E15" s="161">
        <f>SR_HS2!E98</f>
        <v>2118.095079</v>
      </c>
      <c r="F15" s="187">
        <f>E15/$E$11*100</f>
        <v>11.582839601963837</v>
      </c>
      <c r="G15" s="151">
        <f>SR_HS2!F98</f>
        <v>3618.211573</v>
      </c>
      <c r="H15" s="188">
        <f>G15/$G$11*100</f>
        <v>19.576357726444318</v>
      </c>
      <c r="I15" s="175">
        <f>G15-E15</f>
        <v>1500.1164939999999</v>
      </c>
      <c r="J15" s="144">
        <f>E15-C15</f>
        <v>-1527.5893379999998</v>
      </c>
      <c r="K15" s="118">
        <f>SR_HS2!G98</f>
        <v>58.09869524425159</v>
      </c>
      <c r="L15" s="52">
        <f>SR_HS2!H98</f>
        <v>57.91817323127643</v>
      </c>
      <c r="M15" s="36"/>
      <c r="N15" s="36"/>
      <c r="O15" s="43"/>
      <c r="P15" s="44"/>
      <c r="Q15" s="44"/>
      <c r="R15" s="44"/>
    </row>
    <row r="16" spans="1:18" s="27" customFormat="1" ht="12.75" customHeight="1">
      <c r="A16" s="49" t="str">
        <f>SR_HS2!A95</f>
        <v>84</v>
      </c>
      <c r="B16" s="59" t="str">
        <f>SR_HS2!B95</f>
        <v>  Jadrové reaktory, kotly, stroje, prístroje, zariadenia; ich časti, súčasti</v>
      </c>
      <c r="C16" s="150">
        <f>SR_HS2!C95</f>
        <v>2958.748922</v>
      </c>
      <c r="D16" s="160">
        <f>SR_HS2!D95</f>
        <v>2578.450993</v>
      </c>
      <c r="E16" s="161">
        <f>SR_HS2!E95</f>
        <v>1821.461807</v>
      </c>
      <c r="F16" s="107">
        <f>E16/$E$11*100</f>
        <v>9.960695419558267</v>
      </c>
      <c r="G16" s="151">
        <f>SR_HS2!F95</f>
        <v>1862.068234</v>
      </c>
      <c r="H16" s="112">
        <f>G16/$G$11*100</f>
        <v>10.074732536883749</v>
      </c>
      <c r="I16" s="175">
        <f>G16-E16</f>
        <v>40.60642700000017</v>
      </c>
      <c r="J16" s="144">
        <f>E16-C16</f>
        <v>-1137.2871150000003</v>
      </c>
      <c r="K16" s="118">
        <f>SR_HS2!G95</f>
        <v>61.56189169876441</v>
      </c>
      <c r="L16" s="52">
        <f>SR_HS2!H95</f>
        <v>72.21654547847363</v>
      </c>
      <c r="M16" s="36"/>
      <c r="N16" s="36"/>
      <c r="O16" s="43"/>
      <c r="P16" s="44"/>
      <c r="Q16" s="44"/>
      <c r="R16" s="44"/>
    </row>
    <row r="17" spans="1:18" s="27" customFormat="1" ht="12.75" customHeight="1">
      <c r="A17" s="49" t="str">
        <f>SR_HS2!A84</f>
        <v>72</v>
      </c>
      <c r="B17" s="59" t="str">
        <f>SR_HS2!B84</f>
        <v>  Železo a oceľ</v>
      </c>
      <c r="C17" s="150">
        <f>SR_HS2!C84</f>
        <v>1154.03004</v>
      </c>
      <c r="D17" s="160">
        <f>SR_HS2!D84</f>
        <v>1993.776113</v>
      </c>
      <c r="E17" s="161">
        <f>SR_HS2!E84</f>
        <v>524.206094</v>
      </c>
      <c r="F17" s="107">
        <f>E17/$E$11*100</f>
        <v>2.866630098607569</v>
      </c>
      <c r="G17" s="151">
        <f>SR_HS2!F84</f>
        <v>1026.133549</v>
      </c>
      <c r="H17" s="112">
        <f>G17/$G$11*100</f>
        <v>5.551902376364954</v>
      </c>
      <c r="I17" s="175">
        <f>G17-E17</f>
        <v>501.9274549999999</v>
      </c>
      <c r="J17" s="144">
        <f>E17-C17</f>
        <v>-629.8239460000001</v>
      </c>
      <c r="K17" s="118">
        <f>SR_HS2!G84</f>
        <v>45.423955688363186</v>
      </c>
      <c r="L17" s="52">
        <f>SR_HS2!H84</f>
        <v>51.46683934616885</v>
      </c>
      <c r="M17" s="36"/>
      <c r="N17" s="36"/>
      <c r="O17" s="43"/>
      <c r="P17" s="44"/>
      <c r="Q17" s="44"/>
      <c r="R17" s="44"/>
    </row>
    <row r="18" spans="1:18" s="27" customFormat="1" ht="12.75" customHeight="1">
      <c r="A18" s="49" t="str">
        <f>SR_HS2!A39</f>
        <v>27</v>
      </c>
      <c r="B18" s="59" t="str">
        <f>SR_HS2!B39</f>
        <v>  Nerastné palivá, minerálne oleje; bitúmenové látky; minerálne  vosky</v>
      </c>
      <c r="C18" s="150">
        <f>SR_HS2!C39</f>
        <v>3465.63</v>
      </c>
      <c r="D18" s="160">
        <f>SR_HS2!D39</f>
        <v>1299.592279</v>
      </c>
      <c r="E18" s="161">
        <f>SR_HS2!E39</f>
        <v>2216.633995</v>
      </c>
      <c r="F18" s="107">
        <f>E18/$E$11*100</f>
        <v>12.121701369735966</v>
      </c>
      <c r="G18" s="151">
        <f>SR_HS2!F39</f>
        <v>806.409195</v>
      </c>
      <c r="H18" s="112">
        <f>G18/$G$11*100</f>
        <v>4.363082300940391</v>
      </c>
      <c r="I18" s="175">
        <f>G18-E18</f>
        <v>-1410.2248000000002</v>
      </c>
      <c r="J18" s="144">
        <f>E18-C18</f>
        <v>-1248.996005</v>
      </c>
      <c r="K18" s="118">
        <f>SR_HS2!G39</f>
        <v>63.960491887477886</v>
      </c>
      <c r="L18" s="52">
        <f>SR_HS2!H39</f>
        <v>62.0509376695058</v>
      </c>
      <c r="M18" s="36"/>
      <c r="N18" s="36"/>
      <c r="O18" s="43"/>
      <c r="P18" s="44"/>
      <c r="Q18" s="44"/>
      <c r="R18" s="44"/>
    </row>
    <row r="19" spans="1:18" s="27" customFormat="1" ht="12.75" customHeight="1">
      <c r="A19" s="49" t="str">
        <f>SR_HS2!A85</f>
        <v>73</v>
      </c>
      <c r="B19" s="59" t="str">
        <f>SR_HS2!B85</f>
        <v>  Predmety zo železa alebo z ocele</v>
      </c>
      <c r="C19" s="150">
        <f>SR_HS2!C85</f>
        <v>837.863252</v>
      </c>
      <c r="D19" s="160">
        <f>SR_HS2!D85</f>
        <v>859.071429</v>
      </c>
      <c r="E19" s="161">
        <f>SR_HS2!E85</f>
        <v>495.266028</v>
      </c>
      <c r="F19" s="107">
        <f>E19/$E$11*100</f>
        <v>2.708370846758258</v>
      </c>
      <c r="G19" s="151">
        <f>SR_HS2!F85</f>
        <v>544.203081</v>
      </c>
      <c r="H19" s="112">
        <f>G19/$G$11*100</f>
        <v>2.9444143811236305</v>
      </c>
      <c r="I19" s="175">
        <f>G19-E19</f>
        <v>48.93705299999999</v>
      </c>
      <c r="J19" s="144">
        <f>E19-C19</f>
        <v>-342.597224</v>
      </c>
      <c r="K19" s="118">
        <f>SR_HS2!G85</f>
        <v>59.110603886468105</v>
      </c>
      <c r="L19" s="52">
        <f>SR_HS2!H85</f>
        <v>63.347826808008065</v>
      </c>
      <c r="M19" s="36"/>
      <c r="N19" s="36"/>
      <c r="O19" s="43"/>
      <c r="P19" s="44"/>
      <c r="Q19" s="44"/>
      <c r="R19" s="44"/>
    </row>
    <row r="20" spans="1:18" s="27" customFormat="1" ht="12.75" customHeight="1">
      <c r="A20" s="49" t="str">
        <f>SR_HS2!A51</f>
        <v>39</v>
      </c>
      <c r="B20" s="59" t="str">
        <f>SR_HS2!B51</f>
        <v>  Plasty a výrobky z nich</v>
      </c>
      <c r="C20" s="150">
        <f>SR_HS2!C51</f>
        <v>1048.441748</v>
      </c>
      <c r="D20" s="160">
        <f>SR_HS2!D51</f>
        <v>755.077519</v>
      </c>
      <c r="E20" s="161">
        <f>SR_HS2!E51</f>
        <v>772.245512</v>
      </c>
      <c r="F20" s="107">
        <f>E20/$E$11*100</f>
        <v>4.223037949295211</v>
      </c>
      <c r="G20" s="151">
        <f>SR_HS2!F51</f>
        <v>540.583763</v>
      </c>
      <c r="H20" s="112">
        <f>G20/$G$11*100</f>
        <v>2.9248320370665604</v>
      </c>
      <c r="I20" s="175">
        <f>G20-E20</f>
        <v>-231.661749</v>
      </c>
      <c r="J20" s="144">
        <f>E20-C20</f>
        <v>-276.196236</v>
      </c>
      <c r="K20" s="118">
        <f>SR_HS2!G51</f>
        <v>73.6565015150465</v>
      </c>
      <c r="L20" s="52">
        <f>SR_HS2!H51</f>
        <v>71.59314764342759</v>
      </c>
      <c r="M20" s="36"/>
      <c r="N20" s="36"/>
      <c r="O20" s="43"/>
      <c r="P20" s="44"/>
      <c r="Q20" s="44"/>
      <c r="R20" s="44"/>
    </row>
    <row r="21" spans="1:18" s="27" customFormat="1" ht="12.75" customHeight="1">
      <c r="A21" s="49" t="str">
        <f>SR_HS2!A60</f>
        <v>48</v>
      </c>
      <c r="B21" s="59" t="str">
        <f>SR_HS2!B60</f>
        <v>  Papier, lepenka; výrobky z nich alebo z papierenských vláknin</v>
      </c>
      <c r="C21" s="150">
        <f>SR_HS2!C60</f>
        <v>352.659868</v>
      </c>
      <c r="D21" s="160">
        <f>SR_HS2!D60</f>
        <v>542.347926</v>
      </c>
      <c r="E21" s="161">
        <f>SR_HS2!E60</f>
        <v>271.559721</v>
      </c>
      <c r="F21" s="107">
        <f>E21/$E$11*100</f>
        <v>1.4850290347598933</v>
      </c>
      <c r="G21" s="151">
        <f>SR_HS2!F60</f>
        <v>459.828017</v>
      </c>
      <c r="H21" s="112">
        <f>G21/$G$11*100</f>
        <v>2.487902537432274</v>
      </c>
      <c r="I21" s="175">
        <f>G21-E21</f>
        <v>188.26829599999996</v>
      </c>
      <c r="J21" s="144">
        <f>E21-C21</f>
        <v>-81.10014699999999</v>
      </c>
      <c r="K21" s="118">
        <f>SR_HS2!G60</f>
        <v>77.00329570814675</v>
      </c>
      <c r="L21" s="52">
        <f>SR_HS2!H60</f>
        <v>84.7846916999181</v>
      </c>
      <c r="M21" s="36"/>
      <c r="N21" s="36"/>
      <c r="O21" s="43"/>
      <c r="P21" s="44"/>
      <c r="Q21" s="44"/>
      <c r="R21" s="44"/>
    </row>
    <row r="22" spans="1:18" s="27" customFormat="1" ht="12.75" customHeight="1">
      <c r="A22" s="49" t="str">
        <f>SR_HS2!A105</f>
        <v>94</v>
      </c>
      <c r="B22" s="59" t="str">
        <f>SR_HS2!B105</f>
        <v>  Nábytok; posteľoviny; svietidlá; svetelné reklamy; montované stavby</v>
      </c>
      <c r="C22" s="150">
        <f>SR_HS2!C105</f>
        <v>342.159442</v>
      </c>
      <c r="D22" s="160">
        <f>SR_HS2!D105</f>
        <v>534.340544</v>
      </c>
      <c r="E22" s="161">
        <f>SR_HS2!E105</f>
        <v>261.070826</v>
      </c>
      <c r="F22" s="107">
        <f>E22/$E$11*100</f>
        <v>1.4276703308984033</v>
      </c>
      <c r="G22" s="152">
        <f>SR_HS2!F105</f>
        <v>456.386607</v>
      </c>
      <c r="H22" s="112">
        <f>G22/$G$11*100</f>
        <v>2.469282765789815</v>
      </c>
      <c r="I22" s="176">
        <f>G22-E22</f>
        <v>195.31578100000002</v>
      </c>
      <c r="J22" s="144">
        <f>E22-C22</f>
        <v>-81.088616</v>
      </c>
      <c r="K22" s="118">
        <f>SR_HS2!G105</f>
        <v>76.30092698128728</v>
      </c>
      <c r="L22" s="52">
        <f>SR_HS2!H105</f>
        <v>85.41118807559548</v>
      </c>
      <c r="M22" s="36"/>
      <c r="N22" s="36"/>
      <c r="O22" s="43"/>
      <c r="P22" s="44"/>
      <c r="Q22" s="44"/>
      <c r="R22" s="44"/>
    </row>
    <row r="23" spans="1:18" s="27" customFormat="1" ht="12.75" customHeight="1">
      <c r="A23" s="53" t="str">
        <f>SR_HS2!A52</f>
        <v>40</v>
      </c>
      <c r="B23" s="68" t="str">
        <f>SR_HS2!B52</f>
        <v>  Kaučuk a výrobky z neho</v>
      </c>
      <c r="C23" s="153">
        <f>SR_HS2!C52</f>
        <v>451.829175</v>
      </c>
      <c r="D23" s="162">
        <f>SR_HS2!D52</f>
        <v>520.655592</v>
      </c>
      <c r="E23" s="163">
        <f>SR_HS2!E52</f>
        <v>250.120321</v>
      </c>
      <c r="F23" s="108">
        <f>E23/$E$11*100</f>
        <v>1.3677873047618305</v>
      </c>
      <c r="G23" s="154">
        <f>SR_HS2!F52</f>
        <v>309.398031</v>
      </c>
      <c r="H23" s="113">
        <f>G23/$G$11*100</f>
        <v>1.6740000999144196</v>
      </c>
      <c r="I23" s="177">
        <f>G23-E23</f>
        <v>59.27771000000001</v>
      </c>
      <c r="J23" s="145">
        <f>E23-C23</f>
        <v>-201.70885400000003</v>
      </c>
      <c r="K23" s="119">
        <f>SR_HS2!G52</f>
        <v>55.357275457035286</v>
      </c>
      <c r="L23" s="56">
        <f>SR_HS2!H52</f>
        <v>59.424701425275394</v>
      </c>
      <c r="M23" s="36"/>
      <c r="N23" s="36"/>
      <c r="O23" s="43"/>
      <c r="P23" s="44"/>
      <c r="Q23" s="44"/>
      <c r="R23" s="44"/>
    </row>
    <row r="24" spans="1:18" s="27" customFormat="1" ht="12.75" customHeight="1">
      <c r="A24" s="45" t="str">
        <f>SR_HS2!A76</f>
        <v>64</v>
      </c>
      <c r="B24" s="69" t="str">
        <f>SR_HS2!B76</f>
        <v>  Obuv, gamaše a podobné predmety; časti týchto predmetov</v>
      </c>
      <c r="C24" s="148">
        <f>SR_HS2!C76</f>
        <v>192.303755</v>
      </c>
      <c r="D24" s="158">
        <f>SR_HS2!D76</f>
        <v>328.346685</v>
      </c>
      <c r="E24" s="159">
        <f>SR_HS2!E76</f>
        <v>179.218148</v>
      </c>
      <c r="F24" s="109">
        <f>E24/$E$11*100</f>
        <v>0.9800575444540824</v>
      </c>
      <c r="G24" s="149">
        <f>SR_HS2!F76</f>
        <v>289.003848</v>
      </c>
      <c r="H24" s="114">
        <f>G24/$G$11*100</f>
        <v>1.5636572374555666</v>
      </c>
      <c r="I24" s="174">
        <f>G24-E24</f>
        <v>109.78569999999999</v>
      </c>
      <c r="J24" s="143">
        <f>E24-C24</f>
        <v>-13.085606999999982</v>
      </c>
      <c r="K24" s="120">
        <f>SR_HS2!G76</f>
        <v>93.19534504149439</v>
      </c>
      <c r="L24" s="48">
        <f>SR_HS2!H76</f>
        <v>88.0178973026635</v>
      </c>
      <c r="M24" s="36"/>
      <c r="N24" s="36"/>
      <c r="O24" s="43"/>
      <c r="P24" s="44"/>
      <c r="Q24" s="44"/>
      <c r="R24" s="44"/>
    </row>
    <row r="25" spans="1:18" s="27" customFormat="1" ht="12.75" customHeight="1">
      <c r="A25" s="49" t="str">
        <f>SR_HS2!A56</f>
        <v>44</v>
      </c>
      <c r="B25" s="59" t="str">
        <f>SR_HS2!B56</f>
        <v>  Drevo a výrobky z dreva; drevené uhlie</v>
      </c>
      <c r="C25" s="150">
        <f>SR_HS2!C56</f>
        <v>229.321685</v>
      </c>
      <c r="D25" s="160">
        <f>SR_HS2!D56</f>
        <v>392.747393</v>
      </c>
      <c r="E25" s="161">
        <f>SR_HS2!E56</f>
        <v>148.375465</v>
      </c>
      <c r="F25" s="107">
        <f>E25/$E$11*100</f>
        <v>0.8113937986075643</v>
      </c>
      <c r="G25" s="151">
        <f>SR_HS2!F56</f>
        <v>255.527267</v>
      </c>
      <c r="H25" s="112">
        <f>G25/$G$11*100</f>
        <v>1.3825319738019228</v>
      </c>
      <c r="I25" s="175">
        <f>G25-E25</f>
        <v>107.151802</v>
      </c>
      <c r="J25" s="144">
        <f>E25-C25</f>
        <v>-80.94622000000001</v>
      </c>
      <c r="K25" s="118">
        <f>SR_HS2!G56</f>
        <v>64.70189027260984</v>
      </c>
      <c r="L25" s="52">
        <f>SR_HS2!H56</f>
        <v>65.06148011528622</v>
      </c>
      <c r="M25" s="36"/>
      <c r="N25" s="36"/>
      <c r="O25" s="43"/>
      <c r="P25" s="44"/>
      <c r="Q25" s="44"/>
      <c r="R25" s="44"/>
    </row>
    <row r="26" spans="1:18" s="27" customFormat="1" ht="12.75" customHeight="1">
      <c r="A26" s="49" t="str">
        <f>SR_HS2!A88</f>
        <v>76</v>
      </c>
      <c r="B26" s="59" t="str">
        <f>SR_HS2!B88</f>
        <v>  Hliník a predmety z hliníka</v>
      </c>
      <c r="C26" s="150">
        <f>SR_HS2!C88</f>
        <v>232.060738</v>
      </c>
      <c r="D26" s="160">
        <f>SR_HS2!D88</f>
        <v>360.900793</v>
      </c>
      <c r="E26" s="161">
        <f>SR_HS2!E88</f>
        <v>123.808808</v>
      </c>
      <c r="F26" s="107">
        <f>E26/$E$11*100</f>
        <v>0.6770506095748012</v>
      </c>
      <c r="G26" s="151">
        <f>SR_HS2!F88</f>
        <v>221.011189</v>
      </c>
      <c r="H26" s="112">
        <f>G26/$G$11*100</f>
        <v>1.1957825047315982</v>
      </c>
      <c r="I26" s="175">
        <f>G26-E26</f>
        <v>97.202381</v>
      </c>
      <c r="J26" s="144">
        <f>E26-C26</f>
        <v>-108.25192999999999</v>
      </c>
      <c r="K26" s="118">
        <f>SR_HS2!G88</f>
        <v>53.35189789838556</v>
      </c>
      <c r="L26" s="52">
        <f>SR_HS2!H88</f>
        <v>61.238765136212926</v>
      </c>
      <c r="M26" s="36"/>
      <c r="N26" s="36"/>
      <c r="O26" s="43"/>
      <c r="P26" s="44"/>
      <c r="Q26" s="44"/>
      <c r="R26" s="44"/>
    </row>
    <row r="27" spans="1:18" s="27" customFormat="1" ht="12.75" customHeight="1">
      <c r="A27" s="49" t="str">
        <f>SR_HS2!A97</f>
        <v>86</v>
      </c>
      <c r="B27" s="59" t="str">
        <f>SR_HS2!B97</f>
        <v>  Lokomotívy; vozový park a jeho časti; zvrškový upevňovací materiál </v>
      </c>
      <c r="C27" s="150">
        <f>SR_HS2!C97</f>
        <v>114.435293</v>
      </c>
      <c r="D27" s="160">
        <f>SR_HS2!D97</f>
        <v>184.799632</v>
      </c>
      <c r="E27" s="161">
        <f>SR_HS2!E97</f>
        <v>90.450959</v>
      </c>
      <c r="F27" s="107">
        <f>E27/$E$11*100</f>
        <v>0.49463263492186565</v>
      </c>
      <c r="G27" s="151">
        <f>SR_HS2!F97</f>
        <v>187.923048</v>
      </c>
      <c r="H27" s="112">
        <f>G27/$G$11*100</f>
        <v>1.0167588982756721</v>
      </c>
      <c r="I27" s="175">
        <f>G27-E27</f>
        <v>97.472089</v>
      </c>
      <c r="J27" s="144">
        <f>E27-C27</f>
        <v>-23.984334000000004</v>
      </c>
      <c r="K27" s="118">
        <f>SR_HS2!G97</f>
        <v>79.04113899546707</v>
      </c>
      <c r="L27" s="52">
        <f>SR_HS2!H97</f>
        <v>101.69016353885381</v>
      </c>
      <c r="M27" s="36"/>
      <c r="N27" s="36"/>
      <c r="O27" s="43"/>
      <c r="P27" s="44"/>
      <c r="Q27" s="44"/>
      <c r="R27" s="44"/>
    </row>
    <row r="28" spans="1:18" s="27" customFormat="1" ht="12.75" customHeight="1">
      <c r="A28" s="49" t="str">
        <f>SR_HS2!A101</f>
        <v>90</v>
      </c>
      <c r="B28" s="59" t="str">
        <f>SR_HS2!B101</f>
        <v>  Prístroje optické, fotografické, meracie, kontrolné presné, lekárske</v>
      </c>
      <c r="C28" s="150">
        <f>SR_HS2!C101</f>
        <v>884.477883</v>
      </c>
      <c r="D28" s="160">
        <f>SR_HS2!D101</f>
        <v>218.378193</v>
      </c>
      <c r="E28" s="161">
        <f>SR_HS2!E101</f>
        <v>535.084637</v>
      </c>
      <c r="F28" s="107">
        <f>E28/$E$11*100</f>
        <v>2.92611959930154</v>
      </c>
      <c r="G28" s="151">
        <f>SR_HS2!F101</f>
        <v>173.172894</v>
      </c>
      <c r="H28" s="112">
        <f>G28/$G$11*100</f>
        <v>0.9369530921755258</v>
      </c>
      <c r="I28" s="175">
        <f>G28-E28</f>
        <v>-361.911743</v>
      </c>
      <c r="J28" s="144">
        <f>E28-C28</f>
        <v>-349.393246</v>
      </c>
      <c r="K28" s="118">
        <f>SR_HS2!G101</f>
        <v>60.49723201501468</v>
      </c>
      <c r="L28" s="52">
        <f>SR_HS2!H101</f>
        <v>79.29953610340571</v>
      </c>
      <c r="M28" s="36"/>
      <c r="N28" s="36"/>
      <c r="O28" s="43"/>
      <c r="P28" s="44"/>
      <c r="Q28" s="44"/>
      <c r="R28" s="44"/>
    </row>
    <row r="29" spans="1:18" s="27" customFormat="1" ht="12.75" customHeight="1">
      <c r="A29" s="49" t="str">
        <f>SR_HS2!A94</f>
        <v>83</v>
      </c>
      <c r="B29" s="59" t="str">
        <f>SR_HS2!B94</f>
        <v>  Rôzne predmety zo základných kovov</v>
      </c>
      <c r="C29" s="150">
        <f>SR_HS2!C94</f>
        <v>243.45003</v>
      </c>
      <c r="D29" s="160">
        <f>SR_HS2!D94</f>
        <v>192.497953</v>
      </c>
      <c r="E29" s="161">
        <f>SR_HS2!E94</f>
        <v>175.800851</v>
      </c>
      <c r="F29" s="107">
        <f>E29/$E$11*100</f>
        <v>0.9613699966590327</v>
      </c>
      <c r="G29" s="151">
        <f>SR_HS2!F94</f>
        <v>167.653814</v>
      </c>
      <c r="H29" s="112">
        <f>G29/$G$11*100</f>
        <v>0.9070920732104902</v>
      </c>
      <c r="I29" s="175">
        <f>G29-E29</f>
        <v>-8.147036999999983</v>
      </c>
      <c r="J29" s="144">
        <f>E29-C29</f>
        <v>-67.649179</v>
      </c>
      <c r="K29" s="118">
        <f>SR_HS2!G94</f>
        <v>72.21229383294798</v>
      </c>
      <c r="L29" s="52">
        <f>SR_HS2!H94</f>
        <v>87.09381652489573</v>
      </c>
      <c r="M29" s="36"/>
      <c r="N29" s="36"/>
      <c r="O29" s="43"/>
      <c r="P29" s="44"/>
      <c r="Q29" s="44"/>
      <c r="R29" s="44"/>
    </row>
    <row r="30" spans="1:18" s="27" customFormat="1" ht="12.75" customHeight="1">
      <c r="A30" s="49" t="str">
        <f>SR_HS2!A74</f>
        <v>62</v>
      </c>
      <c r="B30" s="59" t="str">
        <f>SR_HS2!B74</f>
        <v>  Odevy a odevné doplnky iné ako pletené alebo háčkované</v>
      </c>
      <c r="C30" s="150">
        <f>SR_HS2!C74</f>
        <v>109.62508</v>
      </c>
      <c r="D30" s="160">
        <f>SR_HS2!D74</f>
        <v>203.411682</v>
      </c>
      <c r="E30" s="161">
        <f>SR_HS2!E74</f>
        <v>161.371043</v>
      </c>
      <c r="F30" s="107">
        <f>E30/$E$11*100</f>
        <v>0.8824603418431382</v>
      </c>
      <c r="G30" s="151">
        <f>SR_HS2!F74</f>
        <v>164.630442</v>
      </c>
      <c r="H30" s="112">
        <f>G30/$G$11*100</f>
        <v>0.8907340989411631</v>
      </c>
      <c r="I30" s="175">
        <f>G30-E30</f>
        <v>3.259399000000002</v>
      </c>
      <c r="J30" s="144">
        <f>E30-C30</f>
        <v>51.74596299999999</v>
      </c>
      <c r="K30" s="118">
        <f>SR_HS2!G74</f>
        <v>147.202668403982</v>
      </c>
      <c r="L30" s="52">
        <f>SR_HS2!H74</f>
        <v>80.9346053192756</v>
      </c>
      <c r="M30" s="36"/>
      <c r="N30" s="36"/>
      <c r="O30" s="43"/>
      <c r="P30" s="44"/>
      <c r="Q30" s="44"/>
      <c r="R30" s="44"/>
    </row>
    <row r="31" spans="1:18" s="27" customFormat="1" ht="12.75" customHeight="1">
      <c r="A31" s="49" t="str">
        <f>SR_HS2!A82</f>
        <v>70</v>
      </c>
      <c r="B31" s="59" t="str">
        <f>SR_HS2!B82</f>
        <v>  Sklo a sklenený tovar</v>
      </c>
      <c r="C31" s="150">
        <f>SR_HS2!C82</f>
        <v>170.824035</v>
      </c>
      <c r="D31" s="160">
        <f>SR_HS2!D82</f>
        <v>211.915023</v>
      </c>
      <c r="E31" s="161">
        <f>SR_HS2!E82</f>
        <v>124.577644</v>
      </c>
      <c r="F31" s="107">
        <f>E31/$E$11*100</f>
        <v>0.6812550025487087</v>
      </c>
      <c r="G31" s="151">
        <f>SR_HS2!F82</f>
        <v>153.729508</v>
      </c>
      <c r="H31" s="112">
        <f>G31/$G$11*100</f>
        <v>0.8317545231947341</v>
      </c>
      <c r="I31" s="175">
        <f>G31-E31</f>
        <v>29.151864000000003</v>
      </c>
      <c r="J31" s="144">
        <f>E31-C31</f>
        <v>-46.246391</v>
      </c>
      <c r="K31" s="118">
        <f>SR_HS2!G82</f>
        <v>72.92746831556812</v>
      </c>
      <c r="L31" s="52">
        <f>SR_HS2!H82</f>
        <v>72.5429966331363</v>
      </c>
      <c r="M31" s="36"/>
      <c r="N31" s="36"/>
      <c r="O31" s="43"/>
      <c r="P31" s="44"/>
      <c r="Q31" s="44"/>
      <c r="R31" s="44"/>
    </row>
    <row r="32" spans="1:18" s="27" customFormat="1" ht="12.75" customHeight="1">
      <c r="A32" s="49" t="str">
        <f>SR_HS2!A73</f>
        <v>61</v>
      </c>
      <c r="B32" s="59" t="str">
        <f>SR_HS2!B73</f>
        <v>  Odevy a odevné doplnky, pletené alebo háčkované</v>
      </c>
      <c r="C32" s="150">
        <f>SR_HS2!C73</f>
        <v>148.375856</v>
      </c>
      <c r="D32" s="160">
        <f>SR_HS2!D73</f>
        <v>161.826051</v>
      </c>
      <c r="E32" s="161">
        <f>SR_HS2!E73</f>
        <v>186.271139</v>
      </c>
      <c r="F32" s="107">
        <f>E32/$E$11*100</f>
        <v>1.0186269478189511</v>
      </c>
      <c r="G32" s="151">
        <f>SR_HS2!F73</f>
        <v>142.677497</v>
      </c>
      <c r="H32" s="112">
        <f>G32/$G$11*100</f>
        <v>0.7719575443372465</v>
      </c>
      <c r="I32" s="175">
        <f>G32-E32</f>
        <v>-43.59364200000002</v>
      </c>
      <c r="J32" s="144">
        <f>E32-C32</f>
        <v>37.895283000000006</v>
      </c>
      <c r="K32" s="118">
        <f>SR_HS2!G73</f>
        <v>125.5400602372936</v>
      </c>
      <c r="L32" s="52">
        <f>SR_HS2!H73</f>
        <v>88.16719935902037</v>
      </c>
      <c r="M32" s="36"/>
      <c r="N32" s="36"/>
      <c r="O32" s="43"/>
      <c r="P32" s="44"/>
      <c r="Q32" s="44"/>
      <c r="R32" s="44"/>
    </row>
    <row r="33" spans="1:18" s="27" customFormat="1" ht="12.75" customHeight="1">
      <c r="A33" s="60" t="str">
        <f>SR_HS2!A42</f>
        <v>30</v>
      </c>
      <c r="B33" s="61" t="str">
        <f>SR_HS2!B42</f>
        <v>  Farmaceutické výrobky</v>
      </c>
      <c r="C33" s="155">
        <f>SR_HS2!C42</f>
        <v>613.156575</v>
      </c>
      <c r="D33" s="164">
        <f>SR_HS2!D42</f>
        <v>135.673219</v>
      </c>
      <c r="E33" s="165">
        <f>SR_HS2!E42</f>
        <v>692.817111</v>
      </c>
      <c r="F33" s="110">
        <f>E33/$E$11*100</f>
        <v>3.788682363587595</v>
      </c>
      <c r="G33" s="156">
        <f>SR_HS2!F42</f>
        <v>124.670862</v>
      </c>
      <c r="H33" s="115">
        <f>G33/$G$11*100</f>
        <v>0.674532526176344</v>
      </c>
      <c r="I33" s="178">
        <f>G33-E33</f>
        <v>-568.1462489999999</v>
      </c>
      <c r="J33" s="145">
        <f>E33-C33</f>
        <v>79.66053599999998</v>
      </c>
      <c r="K33" s="121">
        <f>SR_HS2!G42</f>
        <v>112.99187503616022</v>
      </c>
      <c r="L33" s="63">
        <f>SR_HS2!H42</f>
        <v>91.89054621015515</v>
      </c>
      <c r="M33" s="36"/>
      <c r="N33" s="36"/>
      <c r="O33" s="43"/>
      <c r="P33" s="44"/>
      <c r="Q33" s="44"/>
      <c r="R33" s="44"/>
    </row>
    <row r="34" spans="1:18" s="27" customFormat="1" ht="12.75" customHeight="1">
      <c r="A34" s="64" t="str">
        <f>SR_HS2!A41</f>
        <v>29</v>
      </c>
      <c r="B34" s="65" t="str">
        <f>SR_HS2!B41</f>
        <v>  Výrobky organickej chémie</v>
      </c>
      <c r="C34" s="157">
        <f>SR_HS2!C41</f>
        <v>261.131477</v>
      </c>
      <c r="D34" s="166">
        <f>SR_HS2!D41</f>
        <v>216.77103</v>
      </c>
      <c r="E34" s="167">
        <f>SR_HS2!E41</f>
        <v>108.742075</v>
      </c>
      <c r="F34" s="111">
        <f>E34/$E$11*100</f>
        <v>0.5946579193717685</v>
      </c>
      <c r="G34" s="152">
        <f>SR_HS2!F41</f>
        <v>123.142941</v>
      </c>
      <c r="H34" s="116">
        <f>G34/$G$11*100</f>
        <v>0.6662656994664438</v>
      </c>
      <c r="I34" s="176">
        <f>G34-E34</f>
        <v>14.400865999999994</v>
      </c>
      <c r="J34" s="143">
        <f>E34-C34</f>
        <v>-152.38940200000002</v>
      </c>
      <c r="K34" s="122">
        <f>SR_HS2!G41</f>
        <v>41.64265306093298</v>
      </c>
      <c r="L34" s="67">
        <f>SR_HS2!H41</f>
        <v>56.807840512636766</v>
      </c>
      <c r="M34" s="36"/>
      <c r="N34" s="36"/>
      <c r="O34" s="43"/>
      <c r="P34" s="44"/>
      <c r="Q34" s="44"/>
      <c r="R34" s="44"/>
    </row>
    <row r="35" spans="1:18" s="27" customFormat="1" ht="12.75" customHeight="1">
      <c r="A35" s="49" t="str">
        <f>SR_HS2!A16</f>
        <v>04</v>
      </c>
      <c r="B35" s="50" t="str">
        <f>SR_HS2!B16</f>
        <v>  Mlieko, vajcia, med, jedlé výrobky živočíšneho pôvodu</v>
      </c>
      <c r="C35" s="150">
        <f>SR_HS2!C16</f>
        <v>120.088465</v>
      </c>
      <c r="D35" s="160">
        <f>SR_HS2!D16</f>
        <v>168.072881</v>
      </c>
      <c r="E35" s="161">
        <f>SR_HS2!E16</f>
        <v>105.753844</v>
      </c>
      <c r="F35" s="107">
        <f>E35/$E$11*100</f>
        <v>0.578316726424492</v>
      </c>
      <c r="G35" s="151">
        <f>SR_HS2!F16</f>
        <v>100.972279</v>
      </c>
      <c r="H35" s="112">
        <f>G35/$G$11*100</f>
        <v>0.5463111855892407</v>
      </c>
      <c r="I35" s="175">
        <f>G35-E35</f>
        <v>-4.7815650000000005</v>
      </c>
      <c r="J35" s="144">
        <f>E35-C35</f>
        <v>-14.334620999999999</v>
      </c>
      <c r="K35" s="118">
        <f>SR_HS2!G16</f>
        <v>88.0632823477259</v>
      </c>
      <c r="L35" s="52">
        <f>SR_HS2!H16</f>
        <v>60.07648491489832</v>
      </c>
      <c r="M35" s="36"/>
      <c r="N35" s="36"/>
      <c r="O35" s="43"/>
      <c r="P35" s="44"/>
      <c r="Q35" s="44"/>
      <c r="R35" s="44"/>
    </row>
    <row r="36" spans="1:18" s="27" customFormat="1" ht="12.75" customHeight="1">
      <c r="A36" s="49" t="str">
        <f>SR_HS2!A22</f>
        <v>10</v>
      </c>
      <c r="B36" s="50" t="str">
        <f>SR_HS2!B22</f>
        <v>  Obilniny</v>
      </c>
      <c r="C36" s="150">
        <f>SR_HS2!C22</f>
        <v>89.461923</v>
      </c>
      <c r="D36" s="160">
        <f>SR_HS2!D22</f>
        <v>73.920689</v>
      </c>
      <c r="E36" s="161">
        <f>SR_HS2!E22</f>
        <v>46.555006</v>
      </c>
      <c r="F36" s="107">
        <f>E36/$E$11*100</f>
        <v>0.2545868561391733</v>
      </c>
      <c r="G36" s="151">
        <f>SR_HS2!F22</f>
        <v>97.258039</v>
      </c>
      <c r="H36" s="112">
        <f>G36/$G$11*100</f>
        <v>0.5262152654212608</v>
      </c>
      <c r="I36" s="175">
        <f>G36-E36</f>
        <v>50.703033</v>
      </c>
      <c r="J36" s="144">
        <f>E36-C36</f>
        <v>-42.906917</v>
      </c>
      <c r="K36" s="118">
        <f>SR_HS2!G22</f>
        <v>52.0389059823809</v>
      </c>
      <c r="L36" s="52">
        <f>SR_HS2!H22</f>
        <v>131.57079610012835</v>
      </c>
      <c r="M36" s="36"/>
      <c r="N36" s="36"/>
      <c r="O36" s="43"/>
      <c r="P36" s="44"/>
      <c r="Q36" s="44"/>
      <c r="R36" s="44"/>
    </row>
    <row r="37" spans="1:18" s="27" customFormat="1" ht="12.75" customHeight="1">
      <c r="A37" s="49" t="str">
        <f>SR_HS2!A37</f>
        <v>25</v>
      </c>
      <c r="B37" s="59" t="str">
        <f>SR_HS2!B37</f>
        <v>  Soľ; síra; zeminy a kamene; sadra; vápno a cement</v>
      </c>
      <c r="C37" s="150">
        <f>SR_HS2!C37</f>
        <v>61.992664</v>
      </c>
      <c r="D37" s="160">
        <f>SR_HS2!D37</f>
        <v>152.244188</v>
      </c>
      <c r="E37" s="161">
        <f>SR_HS2!E37</f>
        <v>54.522826</v>
      </c>
      <c r="F37" s="107">
        <f>E37/$E$11*100</f>
        <v>0.29815901772546605</v>
      </c>
      <c r="G37" s="151">
        <f>SR_HS2!F37</f>
        <v>96.844326</v>
      </c>
      <c r="H37" s="112">
        <f>G37/$G$11*100</f>
        <v>0.5239768684893299</v>
      </c>
      <c r="I37" s="175">
        <f>G37-E37</f>
        <v>42.32149999999999</v>
      </c>
      <c r="J37" s="144">
        <f>E37-C37</f>
        <v>-7.469837999999996</v>
      </c>
      <c r="K37" s="118">
        <f>SR_HS2!G37</f>
        <v>87.9504484595145</v>
      </c>
      <c r="L37" s="52">
        <f>SR_HS2!H37</f>
        <v>63.611181006134686</v>
      </c>
      <c r="M37" s="36"/>
      <c r="N37" s="36"/>
      <c r="O37" s="43"/>
      <c r="P37" s="44"/>
      <c r="Q37" s="44"/>
      <c r="R37" s="44"/>
    </row>
    <row r="38" spans="1:18" s="27" customFormat="1" ht="12.75" customHeight="1">
      <c r="A38" s="49" t="str">
        <f>SR_HS2!A61</f>
        <v>49</v>
      </c>
      <c r="B38" s="59" t="str">
        <f>SR_HS2!B61</f>
        <v>  Knihy, noviny, obrazy a iné polygrafické výrobky; strojopisy a plány</v>
      </c>
      <c r="C38" s="150">
        <f>SR_HS2!C61</f>
        <v>49.498982</v>
      </c>
      <c r="D38" s="160">
        <f>SR_HS2!D61</f>
        <v>104.083669</v>
      </c>
      <c r="E38" s="161">
        <f>SR_HS2!E61</f>
        <v>52.602348</v>
      </c>
      <c r="F38" s="107">
        <f>E38/$E$11*100</f>
        <v>0.2876568505405999</v>
      </c>
      <c r="G38" s="151">
        <f>SR_HS2!F61</f>
        <v>85.038009</v>
      </c>
      <c r="H38" s="112">
        <f>G38/$G$11*100</f>
        <v>0.4600987120132103</v>
      </c>
      <c r="I38" s="175">
        <f>G38-E38</f>
        <v>32.435661</v>
      </c>
      <c r="J38" s="144">
        <f>E38-C38</f>
        <v>3.103366000000001</v>
      </c>
      <c r="K38" s="118">
        <f>SR_HS2!G61</f>
        <v>106.26955520014533</v>
      </c>
      <c r="L38" s="52">
        <f>SR_HS2!H61</f>
        <v>81.70158663411452</v>
      </c>
      <c r="M38" s="36"/>
      <c r="N38" s="36"/>
      <c r="O38" s="43"/>
      <c r="P38" s="44"/>
      <c r="Q38" s="44"/>
      <c r="R38" s="44"/>
    </row>
    <row r="39" spans="1:18" s="27" customFormat="1" ht="12.75" customHeight="1">
      <c r="A39" s="49" t="str">
        <f>SR_HS2!A106</f>
        <v>95</v>
      </c>
      <c r="B39" s="59" t="str">
        <f>SR_HS2!B106</f>
        <v>  Hračky, hry a športové potreby; ich časti, súčasti a príslušenstvo</v>
      </c>
      <c r="C39" s="150">
        <f>SR_HS2!C106</f>
        <v>131.606776</v>
      </c>
      <c r="D39" s="160">
        <f>SR_HS2!D106</f>
        <v>72.317038</v>
      </c>
      <c r="E39" s="161">
        <f>SR_HS2!E106</f>
        <v>105.559621</v>
      </c>
      <c r="F39" s="107">
        <f>E39/$E$11*100</f>
        <v>0.5772546145871544</v>
      </c>
      <c r="G39" s="151">
        <f>SR_HS2!F106</f>
        <v>75.278797</v>
      </c>
      <c r="H39" s="112">
        <f>G39/$G$11*100</f>
        <v>0.4072964307243355</v>
      </c>
      <c r="I39" s="175">
        <f>G39-E39</f>
        <v>-30.28082400000001</v>
      </c>
      <c r="J39" s="144">
        <f>E39-C39</f>
        <v>-26.04715499999999</v>
      </c>
      <c r="K39" s="118">
        <f>SR_HS2!G106</f>
        <v>80.20834808687967</v>
      </c>
      <c r="L39" s="52">
        <f>SR_HS2!H106</f>
        <v>104.09552033920416</v>
      </c>
      <c r="M39" s="36"/>
      <c r="N39" s="36"/>
      <c r="O39" s="43"/>
      <c r="P39" s="44"/>
      <c r="Q39" s="44"/>
      <c r="R39" s="44"/>
    </row>
    <row r="40" spans="1:18" s="27" customFormat="1" ht="12.75" customHeight="1">
      <c r="A40" s="49" t="str">
        <f>SR_HS2!A86</f>
        <v>74</v>
      </c>
      <c r="B40" s="59" t="str">
        <f>SR_HS2!B86</f>
        <v>  Meď a predmety z medi</v>
      </c>
      <c r="C40" s="150">
        <f>SR_HS2!C86</f>
        <v>215.652194</v>
      </c>
      <c r="D40" s="160">
        <f>SR_HS2!D86</f>
        <v>238.40993</v>
      </c>
      <c r="E40" s="161">
        <f>SR_HS2!E86</f>
        <v>83.493605</v>
      </c>
      <c r="F40" s="107">
        <f>E40/$E$11*100</f>
        <v>0.4565862241468933</v>
      </c>
      <c r="G40" s="151">
        <f>SR_HS2!F86</f>
        <v>74.736082</v>
      </c>
      <c r="H40" s="112">
        <f>G40/$G$11*100</f>
        <v>0.4043600676153373</v>
      </c>
      <c r="I40" s="175">
        <f>G40-E40</f>
        <v>-8.757523000000006</v>
      </c>
      <c r="J40" s="144">
        <f>E40-C40</f>
        <v>-132.158589</v>
      </c>
      <c r="K40" s="118">
        <f>SR_HS2!G86</f>
        <v>38.71678903484747</v>
      </c>
      <c r="L40" s="52">
        <f>SR_HS2!H86</f>
        <v>31.34772196778884</v>
      </c>
      <c r="M40" s="36"/>
      <c r="N40" s="36"/>
      <c r="O40" s="43"/>
      <c r="P40" s="44"/>
      <c r="Q40" s="44"/>
      <c r="R40" s="44"/>
    </row>
    <row r="41" spans="1:18" s="27" customFormat="1" ht="12.75" customHeight="1">
      <c r="A41" s="49" t="str">
        <f>SR_HS2!A66</f>
        <v>54</v>
      </c>
      <c r="B41" s="59" t="str">
        <f>SR_HS2!B66</f>
        <v>  Umelo vyrobené vlákna</v>
      </c>
      <c r="C41" s="150">
        <f>SR_HS2!C66</f>
        <v>67.03296</v>
      </c>
      <c r="D41" s="160">
        <f>SR_HS2!D66</f>
        <v>114.606498</v>
      </c>
      <c r="E41" s="161">
        <f>SR_HS2!E66</f>
        <v>44.479845</v>
      </c>
      <c r="F41" s="107">
        <f>E41/$E$11*100</f>
        <v>0.24323880229137393</v>
      </c>
      <c r="G41" s="151">
        <f>SR_HS2!F66</f>
        <v>69.025961</v>
      </c>
      <c r="H41" s="112">
        <f>G41/$G$11*100</f>
        <v>0.3734654200520391</v>
      </c>
      <c r="I41" s="175">
        <f>G41-E41</f>
        <v>24.546115999999998</v>
      </c>
      <c r="J41" s="144">
        <f>E41-C41</f>
        <v>-22.553115000000005</v>
      </c>
      <c r="K41" s="118">
        <f>SR_HS2!G66</f>
        <v>66.3551855684129</v>
      </c>
      <c r="L41" s="52">
        <f>SR_HS2!H66</f>
        <v>60.228662601661554</v>
      </c>
      <c r="M41" s="36"/>
      <c r="N41" s="36"/>
      <c r="O41" s="43"/>
      <c r="P41" s="44"/>
      <c r="Q41" s="44"/>
      <c r="R41" s="44"/>
    </row>
    <row r="42" spans="1:18" s="27" customFormat="1" ht="12.75" customHeight="1">
      <c r="A42" s="49" t="str">
        <f>SR_HS2!A50</f>
        <v>38</v>
      </c>
      <c r="B42" s="59" t="str">
        <f>SR_HS2!B50</f>
        <v>  Rôzne chemické výrobky</v>
      </c>
      <c r="C42" s="150">
        <f>SR_HS2!C50</f>
        <v>247.419651</v>
      </c>
      <c r="D42" s="160">
        <f>SR_HS2!D50</f>
        <v>89.835533</v>
      </c>
      <c r="E42" s="161">
        <f>SR_HS2!E50</f>
        <v>210.958929</v>
      </c>
      <c r="F42" s="107">
        <f>E42/$E$11*100</f>
        <v>1.153632554758925</v>
      </c>
      <c r="G42" s="151">
        <f>SR_HS2!F50</f>
        <v>63.857024</v>
      </c>
      <c r="H42" s="112">
        <f>G42/$G$11*100</f>
        <v>0.34549885211207915</v>
      </c>
      <c r="I42" s="175">
        <f>G42-E42</f>
        <v>-147.10190500000002</v>
      </c>
      <c r="J42" s="144">
        <f>E42-C42</f>
        <v>-36.460721999999976</v>
      </c>
      <c r="K42" s="118">
        <f>SR_HS2!G50</f>
        <v>85.2636110944963</v>
      </c>
      <c r="L42" s="52">
        <f>SR_HS2!H50</f>
        <v>71.0821451908122</v>
      </c>
      <c r="M42" s="36"/>
      <c r="N42" s="36"/>
      <c r="O42" s="43"/>
      <c r="P42" s="44"/>
      <c r="Q42" s="44"/>
      <c r="R42" s="44"/>
    </row>
    <row r="43" spans="1:18" s="27" customFormat="1" ht="12.75" customHeight="1">
      <c r="A43" s="60" t="str">
        <f>SR_HS2!A83</f>
        <v>71</v>
      </c>
      <c r="B43" s="61" t="str">
        <f>SR_HS2!B83</f>
        <v>  Perly, drahokamy, drahé kovy; bižutéria; mince</v>
      </c>
      <c r="C43" s="155">
        <f>SR_HS2!C83</f>
        <v>30.686999</v>
      </c>
      <c r="D43" s="168">
        <f>SR_HS2!D83</f>
        <v>80.133417</v>
      </c>
      <c r="E43" s="165">
        <f>SR_HS2!E83</f>
        <v>35.15714</v>
      </c>
      <c r="F43" s="110">
        <f>E43/$E$11*100</f>
        <v>0.19225742863065629</v>
      </c>
      <c r="G43" s="156">
        <f>SR_HS2!F83</f>
        <v>60.3813</v>
      </c>
      <c r="H43" s="115">
        <f>G43/$G$11*100</f>
        <v>0.3266934243449097</v>
      </c>
      <c r="I43" s="178">
        <f>G43-E43</f>
        <v>25.224160000000005</v>
      </c>
      <c r="J43" s="145">
        <f>E43-C43</f>
        <v>4.470140999999998</v>
      </c>
      <c r="K43" s="132">
        <f>SR_HS2!G83</f>
        <v>114.56688873356433</v>
      </c>
      <c r="L43" s="63">
        <f>SR_HS2!H83</f>
        <v>75.35096126001966</v>
      </c>
      <c r="M43" s="36"/>
      <c r="N43" s="36"/>
      <c r="O43" s="43"/>
      <c r="P43" s="44"/>
      <c r="Q43" s="44"/>
      <c r="R43" s="44"/>
    </row>
    <row r="44" spans="1:18" s="27" customFormat="1" ht="12.75" customHeight="1">
      <c r="A44" s="45" t="str">
        <f>SR_HS2!A34</f>
        <v>22</v>
      </c>
      <c r="B44" s="69" t="str">
        <f>SR_HS2!B34</f>
        <v>  Nápoje, liehoviny a ocot</v>
      </c>
      <c r="C44" s="148">
        <f>SR_HS2!C34</f>
        <v>131.540598</v>
      </c>
      <c r="D44" s="172">
        <f>SR_HS2!D34</f>
        <v>73.456762</v>
      </c>
      <c r="E44" s="159">
        <f>SR_HS2!E34</f>
        <v>117.90778</v>
      </c>
      <c r="F44" s="109">
        <f>E44/$E$11*100</f>
        <v>0.6447807358149475</v>
      </c>
      <c r="G44" s="149">
        <f>SR_HS2!F34</f>
        <v>60.163133</v>
      </c>
      <c r="H44" s="114">
        <f>G44/$G$11*100</f>
        <v>0.32551303034363693</v>
      </c>
      <c r="I44" s="174">
        <f>G44-E44</f>
        <v>-57.744647</v>
      </c>
      <c r="J44" s="143">
        <f>E44-C44</f>
        <v>-13.632817999999986</v>
      </c>
      <c r="K44" s="120">
        <f>SR_HS2!G34</f>
        <v>89.63603768929195</v>
      </c>
      <c r="L44" s="48">
        <f>SR_HS2!H34</f>
        <v>81.90278384446079</v>
      </c>
      <c r="M44" s="36"/>
      <c r="N44" s="36"/>
      <c r="O44" s="43"/>
      <c r="P44" s="44"/>
      <c r="Q44" s="44"/>
      <c r="R44" s="44"/>
    </row>
    <row r="45" spans="1:18" s="27" customFormat="1" ht="12.75" customHeight="1">
      <c r="A45" s="49" t="str">
        <f>SR_HS2!A30</f>
        <v>18</v>
      </c>
      <c r="B45" s="59" t="str">
        <f>SR_HS2!B30</f>
        <v>  Kakao a kakaové prípravky</v>
      </c>
      <c r="C45" s="150">
        <f>SR_HS2!C30</f>
        <v>73.97752</v>
      </c>
      <c r="D45" s="160">
        <f>SR_HS2!D30</f>
        <v>71.431635</v>
      </c>
      <c r="E45" s="161">
        <f>SR_HS2!E30</f>
        <v>59.688847</v>
      </c>
      <c r="F45" s="107">
        <f>E45/$E$11*100</f>
        <v>0.32640949298346406</v>
      </c>
      <c r="G45" s="151">
        <f>SR_HS2!F30</f>
        <v>57.983123</v>
      </c>
      <c r="H45" s="112">
        <f>G45/$G$11*100</f>
        <v>0.31371807177192435</v>
      </c>
      <c r="I45" s="175">
        <f>G45-E45</f>
        <v>-1.7057240000000036</v>
      </c>
      <c r="J45" s="144">
        <f>E45-C45</f>
        <v>-14.288672999999996</v>
      </c>
      <c r="K45" s="118">
        <f>SR_HS2!G30</f>
        <v>80.68511488354841</v>
      </c>
      <c r="L45" s="52">
        <f>SR_HS2!H30</f>
        <v>81.1728906947181</v>
      </c>
      <c r="M45" s="36"/>
      <c r="N45" s="36"/>
      <c r="O45" s="43"/>
      <c r="P45" s="44"/>
      <c r="Q45" s="44"/>
      <c r="R45" s="44"/>
    </row>
    <row r="46" spans="1:18" s="27" customFormat="1" ht="12.75" customHeight="1">
      <c r="A46" s="49" t="str">
        <f>SR_HS2!A33</f>
        <v>21</v>
      </c>
      <c r="B46" s="59" t="str">
        <f>SR_HS2!B33</f>
        <v>  Rôzne jedlé prípravky</v>
      </c>
      <c r="C46" s="150">
        <f>SR_HS2!C33</f>
        <v>102.401835</v>
      </c>
      <c r="D46" s="160">
        <f>SR_HS2!D33</f>
        <v>50.246638</v>
      </c>
      <c r="E46" s="161">
        <f>SR_HS2!E33</f>
        <v>103.734801</v>
      </c>
      <c r="F46" s="107">
        <f>E46/$E$11*100</f>
        <v>0.5672755548310481</v>
      </c>
      <c r="G46" s="151">
        <f>SR_HS2!F33</f>
        <v>56.526658</v>
      </c>
      <c r="H46" s="112">
        <f>G46/$G$11*100</f>
        <v>0.30583785822421156</v>
      </c>
      <c r="I46" s="175">
        <f>G46-E46</f>
        <v>-47.20814300000001</v>
      </c>
      <c r="J46" s="144">
        <f>E46-C46</f>
        <v>1.332965999999999</v>
      </c>
      <c r="K46" s="118">
        <f>SR_HS2!G33</f>
        <v>101.3017012829897</v>
      </c>
      <c r="L46" s="52">
        <f>SR_HS2!H33</f>
        <v>112.49838844939237</v>
      </c>
      <c r="M46" s="36"/>
      <c r="N46" s="36"/>
      <c r="O46" s="43"/>
      <c r="P46" s="44"/>
      <c r="Q46" s="44"/>
      <c r="R46" s="44"/>
    </row>
    <row r="47" spans="1:18" s="27" customFormat="1" ht="12.75" customHeight="1">
      <c r="A47" s="49" t="str">
        <f>SR_HS2!A29</f>
        <v>17</v>
      </c>
      <c r="B47" s="59" t="str">
        <f>SR_HS2!B29</f>
        <v>  Cukor a cukrovinky</v>
      </c>
      <c r="C47" s="150">
        <f>SR_HS2!C29</f>
        <v>43.263651</v>
      </c>
      <c r="D47" s="160">
        <f>SR_HS2!D29</f>
        <v>74.810079</v>
      </c>
      <c r="E47" s="161">
        <f>SR_HS2!E29</f>
        <v>53.571262</v>
      </c>
      <c r="F47" s="107">
        <f>E47/$E$11*100</f>
        <v>0.29295537352068995</v>
      </c>
      <c r="G47" s="151">
        <f>SR_HS2!F29</f>
        <v>56.220243</v>
      </c>
      <c r="H47" s="112">
        <f>G47/$G$11*100</f>
        <v>0.3041799978333183</v>
      </c>
      <c r="I47" s="175">
        <f>G47-E47</f>
        <v>2.6489810000000062</v>
      </c>
      <c r="J47" s="144">
        <f>E47-C47</f>
        <v>10.307610999999994</v>
      </c>
      <c r="K47" s="118">
        <f>SR_HS2!G29</f>
        <v>123.8251066698</v>
      </c>
      <c r="L47" s="52">
        <f>SR_HS2!H29</f>
        <v>75.15062642829183</v>
      </c>
      <c r="M47" s="36"/>
      <c r="N47" s="36"/>
      <c r="O47" s="43"/>
      <c r="P47" s="44"/>
      <c r="Q47" s="44"/>
      <c r="R47" s="44"/>
    </row>
    <row r="48" spans="1:18" s="27" customFormat="1" ht="12.75" customHeight="1">
      <c r="A48" s="49" t="str">
        <f>SR_HS2!A43</f>
        <v>31</v>
      </c>
      <c r="B48" s="59" t="str">
        <f>SR_HS2!B43</f>
        <v>  Hnojivá</v>
      </c>
      <c r="C48" s="150">
        <f>SR_HS2!C43</f>
        <v>82.37578</v>
      </c>
      <c r="D48" s="160">
        <f>SR_HS2!D43</f>
        <v>101.049453</v>
      </c>
      <c r="E48" s="161">
        <f>SR_HS2!E43</f>
        <v>35.604223</v>
      </c>
      <c r="F48" s="107">
        <f>E48/$E$11*100</f>
        <v>0.1947023097547887</v>
      </c>
      <c r="G48" s="151">
        <f>SR_HS2!F43</f>
        <v>55.178144</v>
      </c>
      <c r="H48" s="112">
        <f>G48/$G$11*100</f>
        <v>0.29854171427836984</v>
      </c>
      <c r="I48" s="175">
        <f>G48-E48</f>
        <v>19.573921000000006</v>
      </c>
      <c r="J48" s="144">
        <f>E48-C48</f>
        <v>-46.77155700000001</v>
      </c>
      <c r="K48" s="118">
        <f>SR_HS2!G43</f>
        <v>43.22171274129361</v>
      </c>
      <c r="L48" s="52">
        <f>SR_HS2!H43</f>
        <v>54.605089252685026</v>
      </c>
      <c r="M48" s="36"/>
      <c r="N48" s="36"/>
      <c r="O48" s="43"/>
      <c r="P48" s="44"/>
      <c r="Q48" s="44"/>
      <c r="R48" s="44"/>
    </row>
    <row r="49" spans="1:18" s="27" customFormat="1" ht="12.75" customHeight="1">
      <c r="A49" s="49" t="str">
        <f>SR_HS2!A23</f>
        <v>11</v>
      </c>
      <c r="B49" s="50" t="str">
        <f>SR_HS2!B23</f>
        <v>  Mlynské výrobky; slad; škroby; inulín; pšeničný lepok</v>
      </c>
      <c r="C49" s="150">
        <f>SR_HS2!C23</f>
        <v>11.816127</v>
      </c>
      <c r="D49" s="160">
        <f>SR_HS2!D23</f>
        <v>82.538542</v>
      </c>
      <c r="E49" s="161">
        <f>SR_HS2!E23</f>
        <v>10.546759</v>
      </c>
      <c r="F49" s="107">
        <f>E49/$E$11*100</f>
        <v>0.05767513414706748</v>
      </c>
      <c r="G49" s="151">
        <f>SR_HS2!F23</f>
        <v>53.694413</v>
      </c>
      <c r="H49" s="112">
        <f>G49/$G$11*100</f>
        <v>0.29051397785671784</v>
      </c>
      <c r="I49" s="175">
        <f>G49-E49</f>
        <v>43.147653999999996</v>
      </c>
      <c r="J49" s="144">
        <f>E49-C49</f>
        <v>-1.269368</v>
      </c>
      <c r="K49" s="118">
        <f>SR_HS2!G23</f>
        <v>89.25732602569353</v>
      </c>
      <c r="L49" s="52">
        <f>SR_HS2!H23</f>
        <v>65.05374543688934</v>
      </c>
      <c r="M49" s="36"/>
      <c r="N49" s="36"/>
      <c r="O49" s="43"/>
      <c r="P49" s="44"/>
      <c r="Q49" s="44"/>
      <c r="R49" s="44"/>
    </row>
    <row r="50" spans="1:18" s="27" customFormat="1" ht="12.75" customHeight="1">
      <c r="A50" s="49" t="str">
        <f>SR_HS2!A107</f>
        <v>96</v>
      </c>
      <c r="B50" s="59" t="str">
        <f>SR_HS2!B107</f>
        <v>  Rôzne výrobky</v>
      </c>
      <c r="C50" s="150">
        <f>SR_HS2!C107</f>
        <v>56.127877</v>
      </c>
      <c r="D50" s="169">
        <f>SR_HS2!D107</f>
        <v>45.225961</v>
      </c>
      <c r="E50" s="161">
        <f>SR_HS2!E107</f>
        <v>55.879398</v>
      </c>
      <c r="F50" s="107">
        <f>E50/$E$11*100</f>
        <v>0.30557745518859153</v>
      </c>
      <c r="G50" s="151">
        <f>SR_HS2!F107</f>
        <v>51.156517</v>
      </c>
      <c r="H50" s="112">
        <f>G50/$G$11*100</f>
        <v>0.2767826747070465</v>
      </c>
      <c r="I50" s="175">
        <f>G50-E50</f>
        <v>-4.722881000000001</v>
      </c>
      <c r="J50" s="144">
        <f>E50-C50</f>
        <v>-0.24847899999999612</v>
      </c>
      <c r="K50" s="118">
        <f>SR_HS2!G107</f>
        <v>99.55729841697024</v>
      </c>
      <c r="L50" s="52">
        <f>SR_HS2!H107</f>
        <v>113.11316745707185</v>
      </c>
      <c r="M50" s="36"/>
      <c r="N50" s="36"/>
      <c r="O50" s="43"/>
      <c r="P50" s="44"/>
      <c r="Q50" s="44"/>
      <c r="R50" s="44"/>
    </row>
    <row r="51" spans="1:18" s="27" customFormat="1" ht="12.75" customHeight="1">
      <c r="A51" s="49" t="str">
        <f>SR_HS2!A24</f>
        <v>12</v>
      </c>
      <c r="B51" s="50" t="str">
        <f>SR_HS2!B24</f>
        <v>  Olejnaté semená a plody; priemyselné a liečivé rastliny; slama</v>
      </c>
      <c r="C51" s="150">
        <f>SR_HS2!C24</f>
        <v>26.506054</v>
      </c>
      <c r="D51" s="169">
        <f>SR_HS2!D24</f>
        <v>58.408627</v>
      </c>
      <c r="E51" s="161">
        <f>SR_HS2!E24</f>
        <v>22.836024</v>
      </c>
      <c r="F51" s="107">
        <f>E51/$E$11*100</f>
        <v>0.12487919251645482</v>
      </c>
      <c r="G51" s="151">
        <f>SR_HS2!F24</f>
        <v>51.052078</v>
      </c>
      <c r="H51" s="112">
        <f>G51/$G$11*100</f>
        <v>0.2762176068044814</v>
      </c>
      <c r="I51" s="175">
        <f>G51-E51</f>
        <v>28.216054000000003</v>
      </c>
      <c r="J51" s="144">
        <f>E51-C51</f>
        <v>-3.6700300000000006</v>
      </c>
      <c r="K51" s="118">
        <f>SR_HS2!G24</f>
        <v>86.15399334808569</v>
      </c>
      <c r="L51" s="52">
        <f>SR_HS2!H24</f>
        <v>87.40503008228562</v>
      </c>
      <c r="M51" s="36"/>
      <c r="N51" s="36"/>
      <c r="O51" s="43"/>
      <c r="P51" s="44"/>
      <c r="Q51" s="44"/>
      <c r="R51" s="44"/>
    </row>
    <row r="52" spans="1:18" s="27" customFormat="1" ht="12.75" customHeight="1">
      <c r="A52" s="49" t="str">
        <f>SR_HS2!A40</f>
        <v>28</v>
      </c>
      <c r="B52" s="59" t="str">
        <f>SR_HS2!B40</f>
        <v>  Anorganické chemikálie</v>
      </c>
      <c r="C52" s="150">
        <f>SR_HS2!C40</f>
        <v>139.280672</v>
      </c>
      <c r="D52" s="160">
        <f>SR_HS2!D40</f>
        <v>55.006484</v>
      </c>
      <c r="E52" s="161">
        <f>SR_HS2!E40</f>
        <v>101.892568</v>
      </c>
      <c r="F52" s="107">
        <f>E52/$E$11*100</f>
        <v>0.5572012717830374</v>
      </c>
      <c r="G52" s="151">
        <f>SR_HS2!F40</f>
        <v>48.305246</v>
      </c>
      <c r="H52" s="112">
        <f>G52/$G$11*100</f>
        <v>0.26135585404029477</v>
      </c>
      <c r="I52" s="175">
        <f>G52-E52</f>
        <v>-53.587322</v>
      </c>
      <c r="J52" s="144">
        <f>E52-C52</f>
        <v>-37.38810400000001</v>
      </c>
      <c r="K52" s="118">
        <f>SR_HS2!G40</f>
        <v>73.15628689672032</v>
      </c>
      <c r="L52" s="52">
        <f>SR_HS2!H40</f>
        <v>87.81736713075497</v>
      </c>
      <c r="M52" s="36"/>
      <c r="N52" s="36"/>
      <c r="O52" s="43"/>
      <c r="P52" s="44"/>
      <c r="Q52" s="44"/>
      <c r="R52" s="44"/>
    </row>
    <row r="53" spans="1:18" s="27" customFormat="1" ht="12.75" customHeight="1">
      <c r="A53" s="60" t="str">
        <f>SR_HS2!A80</f>
        <v>68</v>
      </c>
      <c r="B53" s="61" t="str">
        <f>SR_HS2!B80</f>
        <v>  Predmety z kameňa, sadry, cementu, azbestu, sľudy</v>
      </c>
      <c r="C53" s="155">
        <f>SR_HS2!C80</f>
        <v>92.937193</v>
      </c>
      <c r="D53" s="164">
        <f>SR_HS2!D80</f>
        <v>67.690989</v>
      </c>
      <c r="E53" s="165">
        <f>SR_HS2!E80</f>
        <v>59.439651</v>
      </c>
      <c r="F53" s="110">
        <f>E53/$E$11*100</f>
        <v>0.32504676034408997</v>
      </c>
      <c r="G53" s="156">
        <f>SR_HS2!F80</f>
        <v>47.579688</v>
      </c>
      <c r="H53" s="115">
        <f>G53/$G$11*100</f>
        <v>0.2574302176664366</v>
      </c>
      <c r="I53" s="178">
        <f>G53-E53</f>
        <v>-11.859963</v>
      </c>
      <c r="J53" s="145">
        <f>E53-C53</f>
        <v>-33.497541999999996</v>
      </c>
      <c r="K53" s="121">
        <f>SR_HS2!G80</f>
        <v>63.95679606979308</v>
      </c>
      <c r="L53" s="63">
        <f>SR_HS2!H80</f>
        <v>70.28954474280172</v>
      </c>
      <c r="M53" s="36"/>
      <c r="N53" s="36"/>
      <c r="O53" s="43"/>
      <c r="P53" s="44"/>
      <c r="Q53" s="44"/>
      <c r="R53" s="44"/>
    </row>
    <row r="54" spans="1:18" s="27" customFormat="1" ht="12.75" customHeight="1">
      <c r="A54" s="64" t="str">
        <f>SR_HS2!A13</f>
        <v>01</v>
      </c>
      <c r="B54" s="208" t="str">
        <f>SR_HS2!B13</f>
        <v>  Živé zvieratá</v>
      </c>
      <c r="C54" s="157">
        <f>SR_HS2!C13</f>
        <v>25.926935</v>
      </c>
      <c r="D54" s="166">
        <f>SR_HS2!D13</f>
        <v>47.341263</v>
      </c>
      <c r="E54" s="167">
        <f>SR_HS2!E13</f>
        <v>22.435823</v>
      </c>
      <c r="F54" s="111">
        <f>E54/$E$11*100</f>
        <v>0.1226906864208106</v>
      </c>
      <c r="G54" s="152">
        <f>SR_HS2!F13</f>
        <v>42.756522</v>
      </c>
      <c r="H54" s="116">
        <f>G54/$G$11*100</f>
        <v>0.23133444601653932</v>
      </c>
      <c r="I54" s="176">
        <f>G54-E54</f>
        <v>20.320698999999998</v>
      </c>
      <c r="J54" s="143">
        <f>E54-C54</f>
        <v>-3.491112000000001</v>
      </c>
      <c r="K54" s="122">
        <f>SR_HS2!G13</f>
        <v>86.53480637028635</v>
      </c>
      <c r="L54" s="67">
        <f>SR_HS2!H13</f>
        <v>90.31554988298474</v>
      </c>
      <c r="M54" s="36"/>
      <c r="N54" s="36"/>
      <c r="O54" s="43"/>
      <c r="P54" s="44"/>
      <c r="Q54" s="44"/>
      <c r="R54" s="44"/>
    </row>
    <row r="55" spans="1:18" s="27" customFormat="1" ht="12.75" customHeight="1">
      <c r="A55" s="49" t="str">
        <f>SR_HS2!A31</f>
        <v>19</v>
      </c>
      <c r="B55" s="59" t="str">
        <f>SR_HS2!B31</f>
        <v>  Prípravky z obilia, múky, škrobu alebo z mlieka; cukrárske výrobky</v>
      </c>
      <c r="C55" s="150">
        <f>SR_HS2!C31</f>
        <v>91.927466</v>
      </c>
      <c r="D55" s="160">
        <f>SR_HS2!D31</f>
        <v>46.45155</v>
      </c>
      <c r="E55" s="161">
        <f>SR_HS2!E31</f>
        <v>87.479097</v>
      </c>
      <c r="F55" s="107">
        <f>E55/$E$11*100</f>
        <v>0.4783809561344227</v>
      </c>
      <c r="G55" s="151">
        <f>SR_HS2!F31</f>
        <v>37.727067</v>
      </c>
      <c r="H55" s="112">
        <f>G55/$G$11*100</f>
        <v>0.20412254636319258</v>
      </c>
      <c r="I55" s="175">
        <f>G55-E55</f>
        <v>-49.75203</v>
      </c>
      <c r="J55" s="144">
        <f>E55-C55</f>
        <v>-4.448369</v>
      </c>
      <c r="K55" s="118">
        <f>SR_HS2!G31</f>
        <v>95.16100117455647</v>
      </c>
      <c r="L55" s="52">
        <f>SR_HS2!H31</f>
        <v>81.21810144117903</v>
      </c>
      <c r="M55" s="36"/>
      <c r="N55" s="36"/>
      <c r="O55" s="43"/>
      <c r="P55" s="44"/>
      <c r="Q55" s="44"/>
      <c r="R55" s="44"/>
    </row>
    <row r="56" spans="1:18" s="27" customFormat="1" ht="12.75" customHeight="1">
      <c r="A56" s="49" t="str">
        <f>SR_HS2!A44</f>
        <v>32</v>
      </c>
      <c r="B56" s="59" t="str">
        <f>SR_HS2!B44</f>
        <v>  Farbiarske výťažky; taníny; farbivá, pigmenty; laky; tmely</v>
      </c>
      <c r="C56" s="150">
        <f>SR_HS2!C44</f>
        <v>164.602975</v>
      </c>
      <c r="D56" s="169">
        <f>SR_HS2!D44</f>
        <v>33.68332</v>
      </c>
      <c r="E56" s="161">
        <f>SR_HS2!E44</f>
        <v>125.251621</v>
      </c>
      <c r="F56" s="107">
        <f>E56/$E$11*100</f>
        <v>0.6849406574391863</v>
      </c>
      <c r="G56" s="151">
        <f>SR_HS2!F44</f>
        <v>36.159083</v>
      </c>
      <c r="H56" s="112">
        <f>G56/$G$11*100</f>
        <v>0.19563895852593127</v>
      </c>
      <c r="I56" s="175">
        <f>G56-E56</f>
        <v>-89.09253799999999</v>
      </c>
      <c r="J56" s="144">
        <f>E56-C56</f>
        <v>-39.351353999999986</v>
      </c>
      <c r="K56" s="118">
        <f>SR_HS2!G44</f>
        <v>76.09316964046367</v>
      </c>
      <c r="L56" s="52">
        <f>SR_HS2!H44</f>
        <v>107.35011572493447</v>
      </c>
      <c r="M56" s="36"/>
      <c r="N56" s="36"/>
      <c r="O56" s="43"/>
      <c r="P56" s="44"/>
      <c r="Q56" s="44"/>
      <c r="R56" s="44"/>
    </row>
    <row r="57" spans="1:18" s="27" customFormat="1" ht="12.75" customHeight="1">
      <c r="A57" s="49" t="str">
        <f>SR_HS2!A93</f>
        <v>82</v>
      </c>
      <c r="B57" s="59" t="str">
        <f>SR_HS2!B93</f>
        <v>  Nástroje, náradie, nožiarsky tovar, lyžice a vidličky</v>
      </c>
      <c r="C57" s="150">
        <f>SR_HS2!C93</f>
        <v>119.987089</v>
      </c>
      <c r="D57" s="160">
        <f>SR_HS2!D93</f>
        <v>46.891788</v>
      </c>
      <c r="E57" s="161">
        <f>SR_HS2!E93</f>
        <v>74.06636</v>
      </c>
      <c r="F57" s="107">
        <f>E57/$E$11*100</f>
        <v>0.40503317168667574</v>
      </c>
      <c r="G57" s="151">
        <f>SR_HS2!F93</f>
        <v>34.367377</v>
      </c>
      <c r="H57" s="112">
        <f>G57/$G$11*100</f>
        <v>0.1859449213230336</v>
      </c>
      <c r="I57" s="175">
        <f>G57-E57</f>
        <v>-39.698983000000005</v>
      </c>
      <c r="J57" s="144">
        <f>E57-C57</f>
        <v>-45.920728999999994</v>
      </c>
      <c r="K57" s="118">
        <f>SR_HS2!G93</f>
        <v>61.7286081504986</v>
      </c>
      <c r="L57" s="52">
        <f>SR_HS2!H93</f>
        <v>73.29082226508402</v>
      </c>
      <c r="M57" s="36"/>
      <c r="N57" s="36"/>
      <c r="O57" s="43"/>
      <c r="P57" s="44"/>
      <c r="Q57" s="44"/>
      <c r="R57" s="44"/>
    </row>
    <row r="58" spans="1:18" s="27" customFormat="1" ht="12.75" customHeight="1">
      <c r="A58" s="49" t="str">
        <f>SR_HS2!A27</f>
        <v>15</v>
      </c>
      <c r="B58" s="59" t="str">
        <f>SR_HS2!B27</f>
        <v>  Živočíšne a rastlinné tuky a oleje; upravené jedlé tuky; vosky</v>
      </c>
      <c r="C58" s="150">
        <f>SR_HS2!C27</f>
        <v>73.342144</v>
      </c>
      <c r="D58" s="160">
        <f>SR_HS2!D27</f>
        <v>27.115185</v>
      </c>
      <c r="E58" s="161">
        <f>SR_HS2!E27</f>
        <v>69.978306</v>
      </c>
      <c r="F58" s="107">
        <f>E58/$E$11*100</f>
        <v>0.38267757762688404</v>
      </c>
      <c r="G58" s="151">
        <f>SR_HS2!F27</f>
        <v>32.61981</v>
      </c>
      <c r="H58" s="112">
        <f>G58/$G$11*100</f>
        <v>0.1764896984725458</v>
      </c>
      <c r="I58" s="175">
        <f>G58-E58</f>
        <v>-37.358496</v>
      </c>
      <c r="J58" s="144">
        <f>E58-C58</f>
        <v>-3.363838000000001</v>
      </c>
      <c r="K58" s="118">
        <f>SR_HS2!G27</f>
        <v>95.41349922903808</v>
      </c>
      <c r="L58" s="52">
        <f>SR_HS2!H27</f>
        <v>120.30089412998657</v>
      </c>
      <c r="M58" s="36"/>
      <c r="N58" s="36"/>
      <c r="O58" s="43"/>
      <c r="P58" s="44"/>
      <c r="Q58" s="44"/>
      <c r="R58" s="44"/>
    </row>
    <row r="59" spans="1:18" s="27" customFormat="1" ht="12.75" customHeight="1">
      <c r="A59" s="49" t="str">
        <f>SR_HS2!A14</f>
        <v>02</v>
      </c>
      <c r="B59" s="50" t="str">
        <f>SR_HS2!B14</f>
        <v>  Mäso a jedlé droby</v>
      </c>
      <c r="C59" s="150">
        <f>SR_HS2!C14</f>
        <v>123.212328</v>
      </c>
      <c r="D59" s="160">
        <f>SR_HS2!D14</f>
        <v>49.356428</v>
      </c>
      <c r="E59" s="161">
        <f>SR_HS2!E14</f>
        <v>133.793074</v>
      </c>
      <c r="F59" s="107">
        <f>E59/$E$11*100</f>
        <v>0.7316497410150858</v>
      </c>
      <c r="G59" s="151">
        <f>SR_HS2!F14</f>
        <v>32.383745</v>
      </c>
      <c r="H59" s="112">
        <f>G59/$G$11*100</f>
        <v>0.17521246722350045</v>
      </c>
      <c r="I59" s="175">
        <f>G59-E59</f>
        <v>-101.40932899999999</v>
      </c>
      <c r="J59" s="144">
        <f>E59-C59</f>
        <v>10.58074599999999</v>
      </c>
      <c r="K59" s="118">
        <f>SR_HS2!G14</f>
        <v>108.58740855866304</v>
      </c>
      <c r="L59" s="52">
        <f>SR_HS2!H14</f>
        <v>65.61201106368556</v>
      </c>
      <c r="M59" s="36"/>
      <c r="N59" s="36"/>
      <c r="O59" s="43"/>
      <c r="P59" s="44"/>
      <c r="Q59" s="44"/>
      <c r="R59" s="44"/>
    </row>
    <row r="60" spans="1:18" s="27" customFormat="1" ht="12.75" customHeight="1">
      <c r="A60" s="49" t="str">
        <f>SR_HS2!A75</f>
        <v>63</v>
      </c>
      <c r="B60" s="59" t="str">
        <f>SR_HS2!B75</f>
        <v>  Celkom dohotovené textilné výrobky; súpravy; obnosené odevy</v>
      </c>
      <c r="C60" s="150">
        <f>SR_HS2!C75</f>
        <v>46.198641</v>
      </c>
      <c r="D60" s="160">
        <f>SR_HS2!D75</f>
        <v>40.734535</v>
      </c>
      <c r="E60" s="161">
        <f>SR_HS2!E75</f>
        <v>45.885807</v>
      </c>
      <c r="F60" s="107">
        <f>E60/$E$11*100</f>
        <v>0.25092732982439897</v>
      </c>
      <c r="G60" s="151">
        <f>SR_HS2!F75</f>
        <v>31.31663</v>
      </c>
      <c r="H60" s="112">
        <f>G60/$G$11*100</f>
        <v>0.16943883443454397</v>
      </c>
      <c r="I60" s="175">
        <f>G60-E60</f>
        <v>-14.569177</v>
      </c>
      <c r="J60" s="144">
        <f>E60-C60</f>
        <v>-0.3128340000000023</v>
      </c>
      <c r="K60" s="118">
        <f>SR_HS2!G75</f>
        <v>99.32285021111335</v>
      </c>
      <c r="L60" s="52">
        <f>SR_HS2!H75</f>
        <v>76.87980235934938</v>
      </c>
      <c r="M60" s="36"/>
      <c r="N60" s="36"/>
      <c r="O60" s="43"/>
      <c r="P60" s="44"/>
      <c r="Q60" s="44"/>
      <c r="R60" s="44"/>
    </row>
    <row r="61" spans="1:18" s="27" customFormat="1" ht="12.75" customHeight="1">
      <c r="A61" s="49" t="str">
        <f>SR_HS2!A45</f>
        <v>33</v>
      </c>
      <c r="B61" s="59" t="str">
        <f>SR_HS2!B45</f>
        <v>  Silice a rezinoidy; voňavkárske, kozmetické a toaletné prípravky</v>
      </c>
      <c r="C61" s="150">
        <f>SR_HS2!C45</f>
        <v>95.991186</v>
      </c>
      <c r="D61" s="169">
        <f>SR_HS2!D45</f>
        <v>58.238989</v>
      </c>
      <c r="E61" s="161">
        <f>SR_HS2!E45</f>
        <v>100.890265</v>
      </c>
      <c r="F61" s="107">
        <f>E61/$E$11*100</f>
        <v>0.5517201604785116</v>
      </c>
      <c r="G61" s="151">
        <f>SR_HS2!F45</f>
        <v>28.729507</v>
      </c>
      <c r="H61" s="112">
        <f>G61/$G$11*100</f>
        <v>0.15544118827469855</v>
      </c>
      <c r="I61" s="175">
        <f>G61-E61</f>
        <v>-72.160758</v>
      </c>
      <c r="J61" s="144">
        <f>E61-C61</f>
        <v>4.899079</v>
      </c>
      <c r="K61" s="118">
        <f>SR_HS2!G45</f>
        <v>105.10367587290774</v>
      </c>
      <c r="L61" s="52">
        <f>SR_HS2!H45</f>
        <v>49.33036698147353</v>
      </c>
      <c r="M61" s="36"/>
      <c r="N61" s="36"/>
      <c r="O61" s="43"/>
      <c r="P61" s="44"/>
      <c r="Q61" s="44"/>
      <c r="R61" s="44"/>
    </row>
    <row r="62" spans="1:18" s="27" customFormat="1" ht="12.75" customHeight="1">
      <c r="A62" s="49" t="str">
        <f>SR_HS2!A46</f>
        <v>34</v>
      </c>
      <c r="B62" s="59" t="str">
        <f>SR_HS2!B46</f>
        <v>  Mydlo, pracie, čistiace prípravky, vosky, sviečky; modelovacie pasty</v>
      </c>
      <c r="C62" s="150">
        <f>SR_HS2!C46</f>
        <v>89.850016</v>
      </c>
      <c r="D62" s="160">
        <f>SR_HS2!D46</f>
        <v>36.106444</v>
      </c>
      <c r="E62" s="161">
        <f>SR_HS2!E46</f>
        <v>76.266095</v>
      </c>
      <c r="F62" s="107">
        <f>E62/$E$11*100</f>
        <v>0.41706246060974683</v>
      </c>
      <c r="G62" s="151">
        <f>SR_HS2!F46</f>
        <v>28.192082</v>
      </c>
      <c r="H62" s="112">
        <f>G62/$G$11*100</f>
        <v>0.15253344674580527</v>
      </c>
      <c r="I62" s="175">
        <f>G62-E62</f>
        <v>-48.07401300000001</v>
      </c>
      <c r="J62" s="144">
        <f>E62-C62</f>
        <v>-13.58392099999999</v>
      </c>
      <c r="K62" s="118">
        <f>SR_HS2!G46</f>
        <v>84.88155973172003</v>
      </c>
      <c r="L62" s="52">
        <f>SR_HS2!H46</f>
        <v>78.08047228356246</v>
      </c>
      <c r="M62" s="36"/>
      <c r="N62" s="36"/>
      <c r="O62" s="43"/>
      <c r="P62" s="44"/>
      <c r="Q62" s="44"/>
      <c r="R62" s="44"/>
    </row>
    <row r="63" spans="1:18" s="27" customFormat="1" ht="12.75" customHeight="1">
      <c r="A63" s="53" t="str">
        <f>SR_HS2!A20</f>
        <v>08</v>
      </c>
      <c r="B63" s="54" t="str">
        <f>SR_HS2!B20</f>
        <v>  Jedlé ovocie a orechy; šupy citrusových plodov a melónov</v>
      </c>
      <c r="C63" s="153">
        <f>SR_HS2!C20</f>
        <v>120.279523</v>
      </c>
      <c r="D63" s="162">
        <f>SR_HS2!D20</f>
        <v>34.59595</v>
      </c>
      <c r="E63" s="163">
        <f>SR_HS2!E20</f>
        <v>96.424834</v>
      </c>
      <c r="F63" s="108">
        <f>E63/$E$11*100</f>
        <v>0.52730087376214</v>
      </c>
      <c r="G63" s="154">
        <f>SR_HS2!F20</f>
        <v>28.073565</v>
      </c>
      <c r="H63" s="113">
        <f>G63/$G$11*100</f>
        <v>0.1518922097308174</v>
      </c>
      <c r="I63" s="177">
        <f>G63-E63</f>
        <v>-68.351269</v>
      </c>
      <c r="J63" s="145">
        <f>E63-C63</f>
        <v>-23.854688999999993</v>
      </c>
      <c r="K63" s="119">
        <f>SR_HS2!G20</f>
        <v>80.16728998833825</v>
      </c>
      <c r="L63" s="56">
        <f>SR_HS2!H20</f>
        <v>81.14696951521782</v>
      </c>
      <c r="M63" s="70"/>
      <c r="N63" s="70"/>
      <c r="O63" s="43"/>
      <c r="P63" s="44"/>
      <c r="Q63" s="44"/>
      <c r="R63" s="44"/>
    </row>
    <row r="64" spans="1:18" s="27" customFormat="1" ht="12.75" customHeight="1">
      <c r="A64" s="45" t="str">
        <f>SR_HS2!A67</f>
        <v>55</v>
      </c>
      <c r="B64" s="69" t="str">
        <f>SR_HS2!B67</f>
        <v>  Umelo vyrobené strižné vlákna</v>
      </c>
      <c r="C64" s="148">
        <f>SR_HS2!C67</f>
        <v>38.663884</v>
      </c>
      <c r="D64" s="158">
        <f>SR_HS2!D67</f>
        <v>32.688224</v>
      </c>
      <c r="E64" s="159">
        <f>SR_HS2!E67</f>
        <v>59.88067</v>
      </c>
      <c r="F64" s="109">
        <f>E64/$E$11*100</f>
        <v>0.3274584803792596</v>
      </c>
      <c r="G64" s="149">
        <f>SR_HS2!F67</f>
        <v>26.744853</v>
      </c>
      <c r="H64" s="114">
        <f>G64/$G$11*100</f>
        <v>0.1447032046373833</v>
      </c>
      <c r="I64" s="174">
        <f>G64-E64</f>
        <v>-33.135817</v>
      </c>
      <c r="J64" s="143">
        <f>E64-C64</f>
        <v>21.216786</v>
      </c>
      <c r="K64" s="120">
        <f>SR_HS2!G67</f>
        <v>154.87494737983386</v>
      </c>
      <c r="L64" s="48">
        <f>SR_HS2!H67</f>
        <v>81.81800577480135</v>
      </c>
      <c r="M64" s="70"/>
      <c r="N64" s="70"/>
      <c r="O64" s="43"/>
      <c r="P64" s="44"/>
      <c r="Q64" s="44"/>
      <c r="R64" s="44"/>
    </row>
    <row r="65" spans="1:18" s="27" customFormat="1" ht="12.75" customHeight="1">
      <c r="A65" s="49" t="str">
        <f>SR_HS2!A19</f>
        <v>07</v>
      </c>
      <c r="B65" s="50" t="str">
        <f>SR_HS2!B19</f>
        <v>  Zelenina, jedlé rastliny, korene a hľuzy</v>
      </c>
      <c r="C65" s="150">
        <f>SR_HS2!C19</f>
        <v>95.243259</v>
      </c>
      <c r="D65" s="169">
        <f>SR_HS2!D19</f>
        <v>26.802911</v>
      </c>
      <c r="E65" s="161">
        <f>SR_HS2!E19</f>
        <v>90.807529</v>
      </c>
      <c r="F65" s="107">
        <f>E65/$E$11*100</f>
        <v>0.49658254413879377</v>
      </c>
      <c r="G65" s="151">
        <f>SR_HS2!F19</f>
        <v>25.345543</v>
      </c>
      <c r="H65" s="112">
        <f>G65/$G$11*100</f>
        <v>0.13713222859645546</v>
      </c>
      <c r="I65" s="175">
        <f>G65-E65</f>
        <v>-65.461986</v>
      </c>
      <c r="J65" s="144">
        <f>E65-C65</f>
        <v>-4.435729999999992</v>
      </c>
      <c r="K65" s="118">
        <f>SR_HS2!G19</f>
        <v>95.34273601452466</v>
      </c>
      <c r="L65" s="52">
        <f>SR_HS2!H19</f>
        <v>94.56265030317041</v>
      </c>
      <c r="M65" s="70"/>
      <c r="N65" s="70"/>
      <c r="O65" s="43"/>
      <c r="P65" s="44"/>
      <c r="Q65" s="44"/>
      <c r="R65" s="44"/>
    </row>
    <row r="66" spans="1:18" s="27" customFormat="1" ht="12.75" customHeight="1">
      <c r="A66" s="49" t="str">
        <f>SR_HS2!A59</f>
        <v>47</v>
      </c>
      <c r="B66" s="59" t="str">
        <f>SR_HS2!B59</f>
        <v>  Vláknina z dreva alebo iných celulózových vláknin; zberový papier</v>
      </c>
      <c r="C66" s="150">
        <f>SR_HS2!C59</f>
        <v>50.923805</v>
      </c>
      <c r="D66" s="160">
        <f>SR_HS2!D59</f>
        <v>45.077435</v>
      </c>
      <c r="E66" s="161">
        <f>SR_HS2!E59</f>
        <v>32.367099</v>
      </c>
      <c r="F66" s="107">
        <f>E66/$E$11*100</f>
        <v>0.1770000411288827</v>
      </c>
      <c r="G66" s="151">
        <f>SR_HS2!F59</f>
        <v>25.267816</v>
      </c>
      <c r="H66" s="112">
        <f>G66/$G$11*100</f>
        <v>0.13671168614715318</v>
      </c>
      <c r="I66" s="175">
        <f>G66-E66</f>
        <v>-7.099283000000003</v>
      </c>
      <c r="J66" s="144">
        <f>E66-C66</f>
        <v>-18.556706</v>
      </c>
      <c r="K66" s="118">
        <f>SR_HS2!G59</f>
        <v>63.55985967662865</v>
      </c>
      <c r="L66" s="52">
        <f>SR_HS2!H59</f>
        <v>56.054245322521126</v>
      </c>
      <c r="M66" s="36"/>
      <c r="N66" s="36"/>
      <c r="O66" s="43"/>
      <c r="P66" s="44"/>
      <c r="Q66" s="44"/>
      <c r="R66" s="44"/>
    </row>
    <row r="67" spans="1:18" s="27" customFormat="1" ht="12.75" customHeight="1">
      <c r="A67" s="49" t="str">
        <f>SR_HS2!A53</f>
        <v>41</v>
      </c>
      <c r="B67" s="59" t="str">
        <f>SR_HS2!B53</f>
        <v>  Surové kože a kožky (iné ako kožušiny) a usne</v>
      </c>
      <c r="C67" s="150">
        <f>SR_HS2!C53</f>
        <v>98.961613</v>
      </c>
      <c r="D67" s="160">
        <f>SR_HS2!D53</f>
        <v>43.720701</v>
      </c>
      <c r="E67" s="161">
        <f>SR_HS2!E53</f>
        <v>51.225012</v>
      </c>
      <c r="F67" s="107">
        <f>E67/$E$11*100</f>
        <v>0.28012486478406695</v>
      </c>
      <c r="G67" s="151">
        <f>SR_HS2!F53</f>
        <v>24.3648</v>
      </c>
      <c r="H67" s="112">
        <f>G67/$G$11*100</f>
        <v>0.13182591208667013</v>
      </c>
      <c r="I67" s="175">
        <f>G67-E67</f>
        <v>-26.860212</v>
      </c>
      <c r="J67" s="144">
        <f>E67-C67</f>
        <v>-47.736601</v>
      </c>
      <c r="K67" s="118">
        <f>SR_HS2!G53</f>
        <v>51.76250714506846</v>
      </c>
      <c r="L67" s="52">
        <f>SR_HS2!H53</f>
        <v>55.72829218817878</v>
      </c>
      <c r="M67" s="36"/>
      <c r="N67" s="36"/>
      <c r="O67" s="43"/>
      <c r="P67" s="44"/>
      <c r="Q67" s="44"/>
      <c r="R67" s="44"/>
    </row>
    <row r="68" spans="1:18" s="27" customFormat="1" ht="12.75" customHeight="1">
      <c r="A68" s="49" t="str">
        <f>SR_HS2!A21</f>
        <v>09</v>
      </c>
      <c r="B68" s="50" t="str">
        <f>SR_HS2!B21</f>
        <v>  Káva, čaj, maté a koreniny</v>
      </c>
      <c r="C68" s="150">
        <f>SR_HS2!C21</f>
        <v>52.566879</v>
      </c>
      <c r="D68" s="169">
        <f>SR_HS2!D21</f>
        <v>24.369342</v>
      </c>
      <c r="E68" s="161">
        <f>SR_HS2!E21</f>
        <v>42.135028</v>
      </c>
      <c r="F68" s="107">
        <f>E68/$E$11*100</f>
        <v>0.23041612994005498</v>
      </c>
      <c r="G68" s="151">
        <f>SR_HS2!F21</f>
        <v>24.269824</v>
      </c>
      <c r="H68" s="112">
        <f>G68/$G$11*100</f>
        <v>0.1313120438084022</v>
      </c>
      <c r="I68" s="175">
        <f>G68-E68</f>
        <v>-17.865204</v>
      </c>
      <c r="J68" s="144">
        <f>E68-C68</f>
        <v>-10.431851000000002</v>
      </c>
      <c r="K68" s="118">
        <f>SR_HS2!G21</f>
        <v>80.15508776923963</v>
      </c>
      <c r="L68" s="52">
        <f>SR_HS2!H21</f>
        <v>99.59162623266562</v>
      </c>
      <c r="M68" s="36"/>
      <c r="N68" s="36"/>
      <c r="O68" s="43"/>
      <c r="P68" s="44"/>
      <c r="Q68" s="44"/>
      <c r="R68" s="44"/>
    </row>
    <row r="69" spans="1:18" s="27" customFormat="1" ht="12.75" customHeight="1">
      <c r="A69" s="49" t="str">
        <f>SR_HS2!A72</f>
        <v>60</v>
      </c>
      <c r="B69" s="59" t="str">
        <f>SR_HS2!B72</f>
        <v>  Pletené alebo háčkované textílie</v>
      </c>
      <c r="C69" s="150">
        <f>SR_HS2!C72</f>
        <v>23.301973</v>
      </c>
      <c r="D69" s="169">
        <f>SR_HS2!D72</f>
        <v>17.870678</v>
      </c>
      <c r="E69" s="161">
        <f>SR_HS2!E72</f>
        <v>19.364694</v>
      </c>
      <c r="F69" s="107">
        <f>E69/$E$11*100</f>
        <v>0.10589616432563906</v>
      </c>
      <c r="G69" s="151">
        <f>SR_HS2!F72</f>
        <v>22.636344</v>
      </c>
      <c r="H69" s="112">
        <f>G69/$G$11*100</f>
        <v>0.12247408942850438</v>
      </c>
      <c r="I69" s="175">
        <f>G69-E69</f>
        <v>3.271650000000001</v>
      </c>
      <c r="J69" s="144">
        <f>E69-C69</f>
        <v>-3.937279</v>
      </c>
      <c r="K69" s="118">
        <f>SR_HS2!G72</f>
        <v>83.1032376528803</v>
      </c>
      <c r="L69" s="52">
        <f>SR_HS2!H72</f>
        <v>126.66751647587182</v>
      </c>
      <c r="M69" s="36"/>
      <c r="N69" s="36"/>
      <c r="O69" s="43"/>
      <c r="P69" s="44"/>
      <c r="Q69" s="44"/>
      <c r="R69" s="44"/>
    </row>
    <row r="70" spans="1:18" s="27" customFormat="1" ht="12.75" customHeight="1">
      <c r="A70" s="49" t="str">
        <f>SR_HS2!A81</f>
        <v>69</v>
      </c>
      <c r="B70" s="59" t="str">
        <f>SR_HS2!B81</f>
        <v>  Keramické výrobky</v>
      </c>
      <c r="C70" s="150">
        <f>SR_HS2!C81</f>
        <v>82.967599</v>
      </c>
      <c r="D70" s="160">
        <f>SR_HS2!D81</f>
        <v>38.446459</v>
      </c>
      <c r="E70" s="161">
        <f>SR_HS2!E81</f>
        <v>60.345853</v>
      </c>
      <c r="F70" s="107">
        <f>E70/$E$11*100</f>
        <v>0.3300023416666878</v>
      </c>
      <c r="G70" s="151">
        <f>SR_HS2!F81</f>
        <v>22.542618</v>
      </c>
      <c r="H70" s="112">
        <f>G70/$G$11*100</f>
        <v>0.1219669842835315</v>
      </c>
      <c r="I70" s="175">
        <f>G70-E70</f>
        <v>-37.803235</v>
      </c>
      <c r="J70" s="144">
        <f>E70-C70</f>
        <v>-22.62174600000001</v>
      </c>
      <c r="K70" s="118">
        <f>SR_HS2!G81</f>
        <v>72.73424050755042</v>
      </c>
      <c r="L70" s="52">
        <f>SR_HS2!H81</f>
        <v>58.63379511751655</v>
      </c>
      <c r="M70" s="36"/>
      <c r="N70" s="36"/>
      <c r="O70" s="43"/>
      <c r="P70" s="44"/>
      <c r="Q70" s="44"/>
      <c r="R70" s="44"/>
    </row>
    <row r="71" spans="1:18" s="27" customFormat="1" ht="12.75" customHeight="1">
      <c r="A71" s="49" t="str">
        <f>SR_HS2!A35</f>
        <v>23</v>
      </c>
      <c r="B71" s="59" t="str">
        <f>SR_HS2!B35</f>
        <v>  Zvyšky a odpady v potravinárskom priemysle; pripravené krmivo</v>
      </c>
      <c r="C71" s="150">
        <f>SR_HS2!C35</f>
        <v>82.603486</v>
      </c>
      <c r="D71" s="169">
        <f>SR_HS2!D35</f>
        <v>30.552658</v>
      </c>
      <c r="E71" s="161">
        <f>SR_HS2!E35</f>
        <v>77.692134</v>
      </c>
      <c r="F71" s="107">
        <f>E71/$E$11*100</f>
        <v>0.4248607795647878</v>
      </c>
      <c r="G71" s="151">
        <f>SR_HS2!F35</f>
        <v>21.792841</v>
      </c>
      <c r="H71" s="112">
        <f>G71/$G$11*100</f>
        <v>0.11791031084945416</v>
      </c>
      <c r="I71" s="175">
        <f>G71-E71</f>
        <v>-55.899293</v>
      </c>
      <c r="J71" s="144">
        <f>E71-C71</f>
        <v>-4.911352000000008</v>
      </c>
      <c r="K71" s="118">
        <f>SR_HS2!G35</f>
        <v>94.0543041972829</v>
      </c>
      <c r="L71" s="52">
        <f>SR_HS2!H35</f>
        <v>71.32878913513842</v>
      </c>
      <c r="M71" s="36"/>
      <c r="N71" s="36"/>
      <c r="O71" s="43"/>
      <c r="P71" s="44"/>
      <c r="Q71" s="44"/>
      <c r="R71" s="44"/>
    </row>
    <row r="72" spans="1:18" s="27" customFormat="1" ht="12.75" customHeight="1">
      <c r="A72" s="49" t="str">
        <f>SR_HS2!A100</f>
        <v>89</v>
      </c>
      <c r="B72" s="59" t="str">
        <f>SR_HS2!B100</f>
        <v>  Lode, člny a plávajúce konštrukcie</v>
      </c>
      <c r="C72" s="150">
        <f>SR_HS2!C100</f>
        <v>2.885757</v>
      </c>
      <c r="D72" s="160">
        <f>SR_HS2!D100</f>
        <v>29.300753</v>
      </c>
      <c r="E72" s="161">
        <f>SR_HS2!E100</f>
        <v>3.584694</v>
      </c>
      <c r="F72" s="107">
        <f>E72/$E$11*100</f>
        <v>0.01960296118705167</v>
      </c>
      <c r="G72" s="151">
        <f>SR_HS2!F100</f>
        <v>21.318074</v>
      </c>
      <c r="H72" s="112">
        <f>G72/$G$11*100</f>
        <v>0.11534158084536415</v>
      </c>
      <c r="I72" s="175">
        <f>G72-E72</f>
        <v>17.73338</v>
      </c>
      <c r="J72" s="144">
        <f>E72-C72</f>
        <v>0.6989369999999999</v>
      </c>
      <c r="K72" s="118">
        <f>SR_HS2!G100</f>
        <v>124.22023060153712</v>
      </c>
      <c r="L72" s="52">
        <f>SR_HS2!H100</f>
        <v>72.75606193465403</v>
      </c>
      <c r="M72" s="36"/>
      <c r="N72" s="36"/>
      <c r="O72" s="43"/>
      <c r="P72" s="44"/>
      <c r="Q72" s="44"/>
      <c r="R72" s="44"/>
    </row>
    <row r="73" spans="1:18" s="27" customFormat="1" ht="12.75" customHeight="1">
      <c r="A73" s="60" t="str">
        <f>SR_HS2!A68</f>
        <v>56</v>
      </c>
      <c r="B73" s="61" t="str">
        <f>SR_HS2!B68</f>
        <v>  Vata, plsť a netkané textílie; špeciálne priadze; motúzy, šnúry, laná</v>
      </c>
      <c r="C73" s="155">
        <f>SR_HS2!C68</f>
        <v>56.50547</v>
      </c>
      <c r="D73" s="173">
        <f>SR_HS2!D68</f>
        <v>30.894587</v>
      </c>
      <c r="E73" s="165">
        <f>SR_HS2!E68</f>
        <v>40.703999</v>
      </c>
      <c r="F73" s="110">
        <f>E73/$E$11*100</f>
        <v>0.22259052308364122</v>
      </c>
      <c r="G73" s="156">
        <f>SR_HS2!F68</f>
        <v>20.234966</v>
      </c>
      <c r="H73" s="115">
        <f>G73/$G$11*100</f>
        <v>0.1094814178237769</v>
      </c>
      <c r="I73" s="178">
        <f>G73-E73</f>
        <v>-20.469033000000003</v>
      </c>
      <c r="J73" s="145">
        <f>E73-C73</f>
        <v>-15.801471</v>
      </c>
      <c r="K73" s="121">
        <f>SR_HS2!G68</f>
        <v>72.03550204962458</v>
      </c>
      <c r="L73" s="63">
        <f>SR_HS2!H68</f>
        <v>65.49680045892828</v>
      </c>
      <c r="M73" s="36"/>
      <c r="N73" s="36"/>
      <c r="O73" s="43"/>
      <c r="P73" s="44"/>
      <c r="Q73" s="44"/>
      <c r="R73" s="44"/>
    </row>
    <row r="74" spans="1:18" s="27" customFormat="1" ht="12.75" customHeight="1">
      <c r="A74" s="64" t="str">
        <f>SR_HS2!A99</f>
        <v>88</v>
      </c>
      <c r="B74" s="65" t="str">
        <f>SR_HS2!B99</f>
        <v>  Lietadlá, kozmické lode a ich časti a súčasti</v>
      </c>
      <c r="C74" s="157">
        <f>SR_HS2!C99</f>
        <v>22.381767</v>
      </c>
      <c r="D74" s="170">
        <f>SR_HS2!D99</f>
        <v>34.64079</v>
      </c>
      <c r="E74" s="167">
        <f>SR_HS2!E99</f>
        <v>6.851583</v>
      </c>
      <c r="F74" s="111">
        <f>E74/$E$11*100</f>
        <v>0.03746800023066489</v>
      </c>
      <c r="G74" s="152">
        <f>SR_HS2!F99</f>
        <v>20.168716</v>
      </c>
      <c r="H74" s="116">
        <f>G74/$G$11*100</f>
        <v>0.10912297175913685</v>
      </c>
      <c r="I74" s="176">
        <f>G74-E74</f>
        <v>13.317133</v>
      </c>
      <c r="J74" s="143">
        <f>E74-C74</f>
        <v>-15.530184</v>
      </c>
      <c r="K74" s="122">
        <f>SR_HS2!G99</f>
        <v>30.612341733340354</v>
      </c>
      <c r="L74" s="67">
        <f>SR_HS2!H99</f>
        <v>58.22244816010258</v>
      </c>
      <c r="M74" s="36"/>
      <c r="N74" s="36"/>
      <c r="O74" s="43"/>
      <c r="P74" s="44"/>
      <c r="Q74" s="44"/>
      <c r="R74" s="44"/>
    </row>
    <row r="75" spans="1:18" s="27" customFormat="1" ht="12.75" customHeight="1">
      <c r="A75" s="49" t="str">
        <f>SR_HS2!A54</f>
        <v>42</v>
      </c>
      <c r="B75" s="59" t="str">
        <f>SR_HS2!B54</f>
        <v>  Kožené výrobky; sedlárske výrobky; cestovné potreby, kabelky</v>
      </c>
      <c r="C75" s="150">
        <f>SR_HS2!C54</f>
        <v>39.301652</v>
      </c>
      <c r="D75" s="169">
        <f>SR_HS2!D54</f>
        <v>23.620639</v>
      </c>
      <c r="E75" s="161">
        <f>SR_HS2!E54</f>
        <v>36.486849</v>
      </c>
      <c r="F75" s="107">
        <f>E75/$E$11*100</f>
        <v>0.19952896531330572</v>
      </c>
      <c r="G75" s="151">
        <f>SR_HS2!F54</f>
        <v>19.81704</v>
      </c>
      <c r="H75" s="112">
        <f>G75/$G$11*100</f>
        <v>0.1072202264273881</v>
      </c>
      <c r="I75" s="175">
        <f>G75-E75</f>
        <v>-16.669809</v>
      </c>
      <c r="J75" s="144">
        <f>E75-C75</f>
        <v>-2.8148029999999977</v>
      </c>
      <c r="K75" s="118">
        <f>SR_HS2!G54</f>
        <v>92.83795246062431</v>
      </c>
      <c r="L75" s="52">
        <f>SR_HS2!H54</f>
        <v>83.89713758378848</v>
      </c>
      <c r="M75" s="36"/>
      <c r="N75" s="36"/>
      <c r="O75" s="43"/>
      <c r="P75" s="44"/>
      <c r="Q75" s="44"/>
      <c r="R75" s="44"/>
    </row>
    <row r="76" spans="1:18" s="27" customFormat="1" ht="12.75" customHeight="1">
      <c r="A76" s="49" t="str">
        <f>SR_HS2!A28</f>
        <v>16</v>
      </c>
      <c r="B76" s="59" t="str">
        <f>SR_HS2!B28</f>
        <v>  Prípravky z mäsa, rýb, kôrovcov a z vodných bezstavovcov</v>
      </c>
      <c r="C76" s="150">
        <f>SR_HS2!C28</f>
        <v>60.85107</v>
      </c>
      <c r="D76" s="169">
        <f>SR_HS2!D28</f>
        <v>21.178856</v>
      </c>
      <c r="E76" s="161">
        <f>SR_HS2!E28</f>
        <v>55.200472</v>
      </c>
      <c r="F76" s="107">
        <f>E76/$E$11*100</f>
        <v>0.3018647366059509</v>
      </c>
      <c r="G76" s="151">
        <f>SR_HS2!F28</f>
        <v>17.239561</v>
      </c>
      <c r="H76" s="112">
        <f>G76/$G$11*100</f>
        <v>0.09327475919354097</v>
      </c>
      <c r="I76" s="175">
        <f>G76-E76</f>
        <v>-37.960910999999996</v>
      </c>
      <c r="J76" s="144">
        <f>E76-C76</f>
        <v>-5.650598000000002</v>
      </c>
      <c r="K76" s="118">
        <f>SR_HS2!G28</f>
        <v>90.71405317934426</v>
      </c>
      <c r="L76" s="52">
        <f>SR_HS2!H28</f>
        <v>81.39986881255531</v>
      </c>
      <c r="M76" s="36"/>
      <c r="N76" s="36"/>
      <c r="O76" s="43"/>
      <c r="P76" s="44"/>
      <c r="Q76" s="44"/>
      <c r="R76" s="44"/>
    </row>
    <row r="77" spans="1:18" s="27" customFormat="1" ht="12.75" customHeight="1">
      <c r="A77" s="49" t="str">
        <f>SR_HS2!A32</f>
        <v>20</v>
      </c>
      <c r="B77" s="59" t="str">
        <f>SR_HS2!B32</f>
        <v>  Prípravky zo zeleniny, ovocia, orechov alebo z iných častí rastlín</v>
      </c>
      <c r="C77" s="150">
        <f>SR_HS2!C32</f>
        <v>64.941744</v>
      </c>
      <c r="D77" s="169">
        <f>SR_HS2!D32</f>
        <v>18.684693</v>
      </c>
      <c r="E77" s="161">
        <f>SR_HS2!E32</f>
        <v>59.512346</v>
      </c>
      <c r="F77" s="107">
        <f>E77/$E$11*100</f>
        <v>0.3254442942098795</v>
      </c>
      <c r="G77" s="151">
        <f>SR_HS2!F32</f>
        <v>16.939917</v>
      </c>
      <c r="H77" s="112">
        <f>G77/$G$11*100</f>
        <v>0.09165353334308056</v>
      </c>
      <c r="I77" s="175">
        <f>G77-E77</f>
        <v>-42.572429</v>
      </c>
      <c r="J77" s="144">
        <f>E77-C77</f>
        <v>-5.429397999999999</v>
      </c>
      <c r="K77" s="118">
        <f>SR_HS2!G32</f>
        <v>91.63958701201496</v>
      </c>
      <c r="L77" s="52">
        <f>SR_HS2!H32</f>
        <v>90.66200338426755</v>
      </c>
      <c r="M77" s="36"/>
      <c r="N77" s="36"/>
      <c r="O77" s="43"/>
      <c r="P77" s="44"/>
      <c r="Q77" s="44"/>
      <c r="R77" s="44"/>
    </row>
    <row r="78" spans="1:18" s="27" customFormat="1" ht="12.75" customHeight="1">
      <c r="A78" s="49" t="str">
        <f>SR_HS2!A90</f>
        <v>79</v>
      </c>
      <c r="B78" s="59" t="str">
        <f>SR_HS2!B90</f>
        <v>  Zinok a predmety zo zinku</v>
      </c>
      <c r="C78" s="150">
        <f>SR_HS2!C90</f>
        <v>73.757853</v>
      </c>
      <c r="D78" s="169">
        <f>SR_HS2!D90</f>
        <v>44.135615</v>
      </c>
      <c r="E78" s="161">
        <f>SR_HS2!E90</f>
        <v>12.40933</v>
      </c>
      <c r="F78" s="107">
        <f>E78/$E$11*100</f>
        <v>0.06786063590011196</v>
      </c>
      <c r="G78" s="151">
        <f>SR_HS2!F90</f>
        <v>16.913239</v>
      </c>
      <c r="H78" s="112">
        <f>G78/$G$11*100</f>
        <v>0.09150919184704331</v>
      </c>
      <c r="I78" s="175">
        <f>G78-E78</f>
        <v>4.503909</v>
      </c>
      <c r="J78" s="144">
        <f>E78-C78</f>
        <v>-61.348523</v>
      </c>
      <c r="K78" s="118">
        <f>SR_HS2!G90</f>
        <v>16.824418682577434</v>
      </c>
      <c r="L78" s="52">
        <f>SR_HS2!H90</f>
        <v>38.321067917598974</v>
      </c>
      <c r="M78" s="36"/>
      <c r="N78" s="36"/>
      <c r="O78" s="43"/>
      <c r="P78" s="44"/>
      <c r="Q78" s="44"/>
      <c r="R78" s="44"/>
    </row>
    <row r="79" spans="1:18" s="27" customFormat="1" ht="12.75" customHeight="1">
      <c r="A79" s="49" t="str">
        <f>SR_HS2!A71</f>
        <v>59</v>
      </c>
      <c r="B79" s="59" t="str">
        <f>SR_HS2!B71</f>
        <v>  Impregnované, vrstvené textílie; textil. výrobky na priemysel. použitie</v>
      </c>
      <c r="C79" s="150">
        <f>SR_HS2!C71</f>
        <v>81.034232</v>
      </c>
      <c r="D79" s="169">
        <f>SR_HS2!D71</f>
        <v>26.160555</v>
      </c>
      <c r="E79" s="161">
        <f>SR_HS2!E71</f>
        <v>45.232777</v>
      </c>
      <c r="F79" s="107">
        <f>E79/$E$11*100</f>
        <v>0.24735622396599646</v>
      </c>
      <c r="G79" s="151">
        <f>SR_HS2!F71</f>
        <v>16.621661</v>
      </c>
      <c r="H79" s="112">
        <f>G79/$G$11*100</f>
        <v>0.08993160714310948</v>
      </c>
      <c r="I79" s="175">
        <f>G79-E79</f>
        <v>-28.611116</v>
      </c>
      <c r="J79" s="144">
        <f>E79-C79</f>
        <v>-35.801455000000004</v>
      </c>
      <c r="K79" s="118">
        <f>SR_HS2!G71</f>
        <v>55.81934434820089</v>
      </c>
      <c r="L79" s="52">
        <f>SR_HS2!H71</f>
        <v>63.5371115024127</v>
      </c>
      <c r="M79" s="36"/>
      <c r="N79" s="36"/>
      <c r="O79" s="43"/>
      <c r="P79" s="44"/>
      <c r="Q79" s="44"/>
      <c r="R79" s="44"/>
    </row>
    <row r="80" spans="1:18" s="27" customFormat="1" ht="12.75" customHeight="1">
      <c r="A80" s="49" t="str">
        <f>SR_HS2!A47</f>
        <v>35</v>
      </c>
      <c r="B80" s="59" t="str">
        <f>SR_HS2!B47</f>
        <v>  Albumidoidné látky; modifikované škroby; gleje; enzýmy</v>
      </c>
      <c r="C80" s="150">
        <f>SR_HS2!C47</f>
        <v>26.919576</v>
      </c>
      <c r="D80" s="169">
        <f>SR_HS2!D47</f>
        <v>13.767011</v>
      </c>
      <c r="E80" s="161">
        <f>SR_HS2!E47</f>
        <v>22.96045</v>
      </c>
      <c r="F80" s="107">
        <f>E80/$E$11*100</f>
        <v>0.1255596182511647</v>
      </c>
      <c r="G80" s="151">
        <f>SR_HS2!F47</f>
        <v>15.011343</v>
      </c>
      <c r="H80" s="112">
        <f>G80/$G$11*100</f>
        <v>0.08121897091791648</v>
      </c>
      <c r="I80" s="175">
        <f>G80-E80</f>
        <v>-7.9491070000000015</v>
      </c>
      <c r="J80" s="144">
        <f>E80-C80</f>
        <v>-3.9591259999999977</v>
      </c>
      <c r="K80" s="118">
        <f>SR_HS2!G47</f>
        <v>85.29276241200829</v>
      </c>
      <c r="L80" s="52">
        <f>SR_HS2!H47</f>
        <v>109.03850516281275</v>
      </c>
      <c r="M80" s="36"/>
      <c r="N80" s="36"/>
      <c r="O80" s="43"/>
      <c r="P80" s="44"/>
      <c r="Q80" s="44"/>
      <c r="R80" s="44"/>
    </row>
    <row r="81" spans="1:18" s="27" customFormat="1" ht="12.75" customHeight="1">
      <c r="A81" s="49">
        <f>SR_HS2!A110</f>
        <v>99</v>
      </c>
      <c r="B81" s="59" t="str">
        <f>SR_HS2!B110</f>
        <v>  Nešpecifikované tovary z dôvodu zjednodušenia</v>
      </c>
      <c r="C81" s="150">
        <f>SR_HS2!C110</f>
        <v>39.558857</v>
      </c>
      <c r="D81" s="169">
        <f>SR_HS2!D110</f>
        <v>12.566899</v>
      </c>
      <c r="E81" s="161">
        <f>SR_HS2!E110</f>
        <v>34.565856</v>
      </c>
      <c r="F81" s="107">
        <f>E81/$E$11*100</f>
        <v>0.18902398184202535</v>
      </c>
      <c r="G81" s="151">
        <f>SR_HS2!F110</f>
        <v>14.328632</v>
      </c>
      <c r="H81" s="112">
        <f>G81/$G$11*100</f>
        <v>0.07752515852189425</v>
      </c>
      <c r="I81" s="175">
        <f>G81-E81</f>
        <v>-20.237223999999998</v>
      </c>
      <c r="J81" s="144">
        <f>E81-C81</f>
        <v>-4.993001000000007</v>
      </c>
      <c r="K81" s="118">
        <f>SR_HS2!G110</f>
        <v>87.37829811412395</v>
      </c>
      <c r="L81" s="52">
        <f>SR_HS2!H110</f>
        <v>114.01883630957805</v>
      </c>
      <c r="M81" s="36"/>
      <c r="N81" s="36"/>
      <c r="O81" s="43"/>
      <c r="P81" s="44"/>
      <c r="Q81" s="44"/>
      <c r="R81" s="44"/>
    </row>
    <row r="82" spans="1:18" s="27" customFormat="1" ht="12.75" customHeight="1">
      <c r="A82" s="49" t="str">
        <f>SR_HS2!A38</f>
        <v>26</v>
      </c>
      <c r="B82" s="59" t="str">
        <f>SR_HS2!B38</f>
        <v>  Rudy kovov, trosky a popoly</v>
      </c>
      <c r="C82" s="150">
        <f>SR_HS2!C38</f>
        <v>254.271105</v>
      </c>
      <c r="D82" s="169">
        <f>SR_HS2!D38</f>
        <v>18.388305</v>
      </c>
      <c r="E82" s="161">
        <f>SR_HS2!E38</f>
        <v>109.006011</v>
      </c>
      <c r="F82" s="107">
        <f>E82/$E$11*100</f>
        <v>0.5961012579562797</v>
      </c>
      <c r="G82" s="151">
        <f>SR_HS2!F38</f>
        <v>11.528221</v>
      </c>
      <c r="H82" s="112">
        <f>G82/$G$11*100</f>
        <v>0.06237351622265337</v>
      </c>
      <c r="I82" s="175">
        <f>G82-E82</f>
        <v>-97.47779</v>
      </c>
      <c r="J82" s="144">
        <f>E82-C82</f>
        <v>-145.265094</v>
      </c>
      <c r="K82" s="118">
        <f>SR_HS2!G38</f>
        <v>42.86999539330275</v>
      </c>
      <c r="L82" s="52">
        <f>SR_HS2!H38</f>
        <v>62.693222676043284</v>
      </c>
      <c r="M82" s="36"/>
      <c r="N82" s="36"/>
      <c r="O82" s="43"/>
      <c r="P82" s="44"/>
      <c r="Q82" s="44"/>
      <c r="R82" s="44"/>
    </row>
    <row r="83" spans="1:18" s="27" customFormat="1" ht="12.75" customHeight="1">
      <c r="A83" s="53" t="str">
        <f>SR_HS2!A64</f>
        <v>52</v>
      </c>
      <c r="B83" s="68" t="str">
        <f>SR_HS2!B64</f>
        <v>  Bavlna</v>
      </c>
      <c r="C83" s="153">
        <f>SR_HS2!C64</f>
        <v>61.267995</v>
      </c>
      <c r="D83" s="171">
        <f>SR_HS2!D64</f>
        <v>10.394331</v>
      </c>
      <c r="E83" s="163">
        <f>SR_HS2!E64</f>
        <v>61.123375</v>
      </c>
      <c r="F83" s="108">
        <f>E83/$E$11*100</f>
        <v>0.3342542341819426</v>
      </c>
      <c r="G83" s="154">
        <f>SR_HS2!F64</f>
        <v>10.046871</v>
      </c>
      <c r="H83" s="113">
        <f>G83/$G$11*100</f>
        <v>0.05435866221730184</v>
      </c>
      <c r="I83" s="177">
        <f>G83-E83</f>
        <v>-51.076504</v>
      </c>
      <c r="J83" s="145">
        <f>E83-C83</f>
        <v>-0.1446199999999962</v>
      </c>
      <c r="K83" s="119">
        <f>SR_HS2!G64</f>
        <v>99.76395506332467</v>
      </c>
      <c r="L83" s="56">
        <f>SR_HS2!H64</f>
        <v>96.65721632301299</v>
      </c>
      <c r="M83" s="36"/>
      <c r="N83" s="36"/>
      <c r="O83" s="43"/>
      <c r="P83" s="44"/>
      <c r="Q83" s="44"/>
      <c r="R83" s="44"/>
    </row>
    <row r="84" spans="1:18" s="27" customFormat="1" ht="12.75" customHeight="1">
      <c r="A84" s="45" t="str">
        <f>SR_HS2!A104</f>
        <v>93</v>
      </c>
      <c r="B84" s="69" t="str">
        <f>SR_HS2!B104</f>
        <v>  Zbrane a strelivo; ich časti, súčasti a príslušenstvo</v>
      </c>
      <c r="C84" s="148">
        <f>SR_HS2!C104</f>
        <v>4.749924</v>
      </c>
      <c r="D84" s="172">
        <f>SR_HS2!D104</f>
        <v>5.159344</v>
      </c>
      <c r="E84" s="159">
        <f>SR_HS2!E104</f>
        <v>6.753581</v>
      </c>
      <c r="F84" s="109">
        <f>E84/$E$11*100</f>
        <v>0.03693207459733233</v>
      </c>
      <c r="G84" s="149">
        <f>SR_HS2!F104</f>
        <v>7.58692</v>
      </c>
      <c r="H84" s="114">
        <f>G84/$G$11*100</f>
        <v>0.04104908100737948</v>
      </c>
      <c r="I84" s="174">
        <f>G84-E84</f>
        <v>0.8333390000000005</v>
      </c>
      <c r="J84" s="143">
        <f>E84-C84</f>
        <v>2.0036569999999996</v>
      </c>
      <c r="K84" s="120">
        <f>SR_HS2!G104</f>
        <v>142.1829275584199</v>
      </c>
      <c r="L84" s="48">
        <f>SR_HS2!H104</f>
        <v>147.0520283198794</v>
      </c>
      <c r="M84" s="36"/>
      <c r="N84" s="36"/>
      <c r="O84" s="43"/>
      <c r="P84" s="44"/>
      <c r="Q84" s="44"/>
      <c r="R84" s="44"/>
    </row>
    <row r="85" spans="1:18" s="27" customFormat="1" ht="12.75" customHeight="1">
      <c r="A85" s="49" t="str">
        <f>SR_HS2!A63</f>
        <v>51</v>
      </c>
      <c r="B85" s="59" t="str">
        <f>SR_HS2!B63</f>
        <v>  Vlna, jemné alebo hrubé chlpy zvierat; priadza a tkaniny z vlásia</v>
      </c>
      <c r="C85" s="150">
        <f>SR_HS2!C63</f>
        <v>24.784716</v>
      </c>
      <c r="D85" s="169">
        <f>SR_HS2!D63</f>
        <v>6.451522</v>
      </c>
      <c r="E85" s="161">
        <f>SR_HS2!E63</f>
        <v>18.434205</v>
      </c>
      <c r="F85" s="107">
        <f>E85/$E$11*100</f>
        <v>0.10080776912315358</v>
      </c>
      <c r="G85" s="151">
        <f>SR_HS2!F63</f>
        <v>7.539933</v>
      </c>
      <c r="H85" s="112">
        <f>G85/$G$11*100</f>
        <v>0.04079485753207017</v>
      </c>
      <c r="I85" s="175">
        <f>G85-E85</f>
        <v>-10.894271999999997</v>
      </c>
      <c r="J85" s="144">
        <f>E85-C85</f>
        <v>-6.350511000000001</v>
      </c>
      <c r="K85" s="118">
        <f>SR_HS2!G63</f>
        <v>74.37730979043697</v>
      </c>
      <c r="L85" s="52">
        <f>SR_HS2!H63</f>
        <v>116.87060820686965</v>
      </c>
      <c r="M85" s="36"/>
      <c r="N85" s="36"/>
      <c r="O85" s="43"/>
      <c r="P85" s="44"/>
      <c r="Q85" s="44"/>
      <c r="R85" s="44"/>
    </row>
    <row r="86" spans="1:18" s="27" customFormat="1" ht="12.75" customHeight="1">
      <c r="A86" s="49" t="str">
        <f>SR_HS2!A70</f>
        <v>58</v>
      </c>
      <c r="B86" s="59" t="str">
        <f>SR_HS2!B70</f>
        <v>  Špeciálne tkaniny; všívané textílie; čipky, tapisérie; výšivky</v>
      </c>
      <c r="C86" s="150">
        <f>SR_HS2!C70</f>
        <v>21.672487</v>
      </c>
      <c r="D86" s="169">
        <f>SR_HS2!D70</f>
        <v>13.51386</v>
      </c>
      <c r="E86" s="161">
        <f>SR_HS2!E70</f>
        <v>14.77958</v>
      </c>
      <c r="F86" s="107">
        <f>E86/$E$11*100</f>
        <v>0.08082238905215484</v>
      </c>
      <c r="G86" s="151">
        <f>SR_HS2!F70</f>
        <v>6.210637</v>
      </c>
      <c r="H86" s="112">
        <f>G86/$G$11*100</f>
        <v>0.033602692702760575</v>
      </c>
      <c r="I86" s="175">
        <f>G86-E86</f>
        <v>-8.568942999999999</v>
      </c>
      <c r="J86" s="144">
        <f>E86-C86</f>
        <v>-6.892907000000001</v>
      </c>
      <c r="K86" s="118">
        <f>SR_HS2!G70</f>
        <v>68.19512684446413</v>
      </c>
      <c r="L86" s="52">
        <f>SR_HS2!H70</f>
        <v>45.9575354487911</v>
      </c>
      <c r="M86" s="36"/>
      <c r="N86" s="36"/>
      <c r="O86" s="43"/>
      <c r="P86" s="44"/>
      <c r="Q86" s="44"/>
      <c r="R86" s="44"/>
    </row>
    <row r="87" spans="1:18" s="27" customFormat="1" ht="12.75" customHeight="1">
      <c r="A87" s="49" t="str">
        <f>SR_HS2!A91</f>
        <v>80</v>
      </c>
      <c r="B87" s="59" t="str">
        <f>SR_HS2!B91</f>
        <v>  Cín a predmety z cínu</v>
      </c>
      <c r="C87" s="150">
        <f>SR_HS2!C91</f>
        <v>23.053495</v>
      </c>
      <c r="D87" s="169">
        <f>SR_HS2!D91</f>
        <v>9.935791</v>
      </c>
      <c r="E87" s="161">
        <f>SR_HS2!E91</f>
        <v>12.129688</v>
      </c>
      <c r="F87" s="107">
        <f>E87/$E$11*100</f>
        <v>0.06633140878274307</v>
      </c>
      <c r="G87" s="151">
        <f>SR_HS2!F91</f>
        <v>6.115276</v>
      </c>
      <c r="H87" s="112">
        <f>G87/$G$11*100</f>
        <v>0.033086741379437706</v>
      </c>
      <c r="I87" s="175">
        <f>G87-E87</f>
        <v>-6.014412</v>
      </c>
      <c r="J87" s="144">
        <f>E87-C87</f>
        <v>-10.923807000000002</v>
      </c>
      <c r="K87" s="118">
        <f>SR_HS2!G91</f>
        <v>52.615397361658175</v>
      </c>
      <c r="L87" s="52">
        <f>SR_HS2!H91</f>
        <v>61.54795325304245</v>
      </c>
      <c r="M87" s="36"/>
      <c r="N87" s="36"/>
      <c r="O87" s="43"/>
      <c r="P87" s="44"/>
      <c r="Q87" s="44"/>
      <c r="R87" s="44"/>
    </row>
    <row r="88" spans="1:18" s="27" customFormat="1" ht="12.75" customHeight="1">
      <c r="A88" s="49" t="str">
        <f>SR_HS2!A87</f>
        <v>75</v>
      </c>
      <c r="B88" s="59" t="str">
        <f>SR_HS2!B87</f>
        <v>  Nikel a predmety z niklu</v>
      </c>
      <c r="C88" s="150">
        <f>SR_HS2!C87</f>
        <v>3.931752</v>
      </c>
      <c r="D88" s="169">
        <f>SR_HS2!D87</f>
        <v>4.168243</v>
      </c>
      <c r="E88" s="161">
        <f>SR_HS2!E87</f>
        <v>1.442723</v>
      </c>
      <c r="F88" s="107">
        <f>E88/$E$11*100</f>
        <v>0.007889555697827138</v>
      </c>
      <c r="G88" s="151">
        <f>SR_HS2!F87</f>
        <v>5.156663</v>
      </c>
      <c r="H88" s="112">
        <f>G88/$G$11*100</f>
        <v>0.027900159381508766</v>
      </c>
      <c r="I88" s="175">
        <f>G88-E88</f>
        <v>3.71394</v>
      </c>
      <c r="J88" s="144">
        <f>E88-C88</f>
        <v>-2.489029</v>
      </c>
      <c r="K88" s="118">
        <f>SR_HS2!G87</f>
        <v>36.69415059749445</v>
      </c>
      <c r="L88" s="52">
        <f>SR_HS2!H87</f>
        <v>123.71310885665734</v>
      </c>
      <c r="M88" s="36"/>
      <c r="N88" s="36"/>
      <c r="O88" s="43"/>
      <c r="P88" s="44"/>
      <c r="Q88" s="44"/>
      <c r="R88" s="44"/>
    </row>
    <row r="89" spans="1:18" s="27" customFormat="1" ht="12.75" customHeight="1">
      <c r="A89" s="49" t="str">
        <f>SR_HS2!A77</f>
        <v>65</v>
      </c>
      <c r="B89" s="59" t="str">
        <f>SR_HS2!B77</f>
        <v>  Pokrývky hlavy a ich časti</v>
      </c>
      <c r="C89" s="150">
        <f>SR_HS2!C77</f>
        <v>4.54061</v>
      </c>
      <c r="D89" s="169">
        <f>SR_HS2!D77</f>
        <v>4.946735</v>
      </c>
      <c r="E89" s="161">
        <f>SR_HS2!E77</f>
        <v>5.941881</v>
      </c>
      <c r="F89" s="107">
        <f>E89/$E$11*100</f>
        <v>0.03249327909748497</v>
      </c>
      <c r="G89" s="151">
        <f>SR_HS2!F77</f>
        <v>4.637884</v>
      </c>
      <c r="H89" s="112">
        <f>G89/$G$11*100</f>
        <v>0.025093302159351773</v>
      </c>
      <c r="I89" s="175">
        <f>G89-E89</f>
        <v>-1.3039970000000007</v>
      </c>
      <c r="J89" s="144">
        <f>E89-C89</f>
        <v>1.4012710000000004</v>
      </c>
      <c r="K89" s="118">
        <f>SR_HS2!G77</f>
        <v>130.8608534976578</v>
      </c>
      <c r="L89" s="52">
        <f>SR_HS2!H77</f>
        <v>93.7564676498741</v>
      </c>
      <c r="M89" s="36"/>
      <c r="N89" s="36"/>
      <c r="O89" s="43"/>
      <c r="P89" s="44"/>
      <c r="Q89" s="44"/>
      <c r="R89" s="44"/>
    </row>
    <row r="90" spans="1:18" s="27" customFormat="1" ht="12.75" customHeight="1">
      <c r="A90" s="49" t="str">
        <f>SR_HS2!A103</f>
        <v>92</v>
      </c>
      <c r="B90" s="59" t="str">
        <f>SR_HS2!B103</f>
        <v>  Hudobné nástroje; časti, súčasti a príslušenstvo týchto nástrojov</v>
      </c>
      <c r="C90" s="150">
        <f>SR_HS2!C103</f>
        <v>2.832042</v>
      </c>
      <c r="D90" s="169">
        <f>SR_HS2!D103</f>
        <v>1.402591</v>
      </c>
      <c r="E90" s="161">
        <f>SR_HS2!E103</f>
        <v>2.472156</v>
      </c>
      <c r="F90" s="107">
        <f>E90/$E$11*100</f>
        <v>0.013519027876950421</v>
      </c>
      <c r="G90" s="151">
        <f>SR_HS2!F103</f>
        <v>4.519239</v>
      </c>
      <c r="H90" s="112">
        <f>G90/$G$11*100</f>
        <v>0.02445137259951451</v>
      </c>
      <c r="I90" s="175">
        <f>G90-E90</f>
        <v>2.0470829999999998</v>
      </c>
      <c r="J90" s="144">
        <f>E90-C90</f>
        <v>-0.35988599999999993</v>
      </c>
      <c r="K90" s="118">
        <f>SR_HS2!G103</f>
        <v>87.29234947786792</v>
      </c>
      <c r="L90" s="52">
        <f>SR_HS2!H103</f>
        <v>322.20647359066186</v>
      </c>
      <c r="M90" s="36"/>
      <c r="N90" s="36"/>
      <c r="O90" s="43"/>
      <c r="P90" s="44"/>
      <c r="Q90" s="44"/>
      <c r="R90" s="44"/>
    </row>
    <row r="91" spans="1:18" s="27" customFormat="1" ht="12.75" customHeight="1">
      <c r="A91" s="49" t="str">
        <f>SR_HS2!A17</f>
        <v>05</v>
      </c>
      <c r="B91" s="50" t="str">
        <f>SR_HS2!B17</f>
        <v>  Výrobky živočíšneho pôvodu inde neuvedené ani nezahrnuté</v>
      </c>
      <c r="C91" s="150">
        <f>SR_HS2!C17</f>
        <v>9.182114</v>
      </c>
      <c r="D91" s="169">
        <f>SR_HS2!D17</f>
        <v>7.164595</v>
      </c>
      <c r="E91" s="161">
        <f>SR_HS2!E17</f>
        <v>7.239182</v>
      </c>
      <c r="F91" s="107">
        <f>E91/$E$11*100</f>
        <v>0.03958759207117905</v>
      </c>
      <c r="G91" s="151">
        <f>SR_HS2!F17</f>
        <v>4.239246</v>
      </c>
      <c r="H91" s="112">
        <f>G91/$G$11*100</f>
        <v>0.022936468614959616</v>
      </c>
      <c r="I91" s="175">
        <f>G91-E91</f>
        <v>-2.999936</v>
      </c>
      <c r="J91" s="144">
        <f>E91-C91</f>
        <v>-1.9429320000000008</v>
      </c>
      <c r="K91" s="118">
        <f>SR_HS2!G17</f>
        <v>78.84003618338869</v>
      </c>
      <c r="L91" s="52">
        <f>SR_HS2!H17</f>
        <v>59.169373844578786</v>
      </c>
      <c r="M91" s="36"/>
      <c r="N91" s="36"/>
      <c r="O91" s="43"/>
      <c r="P91" s="44"/>
      <c r="Q91" s="44"/>
      <c r="R91" s="44"/>
    </row>
    <row r="92" spans="1:18" s="27" customFormat="1" ht="12.75" customHeight="1">
      <c r="A92" s="60" t="str">
        <f>SR_HS2!A49</f>
        <v>37</v>
      </c>
      <c r="B92" s="61" t="str">
        <f>SR_HS2!B49</f>
        <v>  Fotografický alebo kinematografický tovar</v>
      </c>
      <c r="C92" s="155">
        <f>SR_HS2!C49</f>
        <v>17.490781</v>
      </c>
      <c r="D92" s="173">
        <f>SR_HS2!D49</f>
        <v>5.851274</v>
      </c>
      <c r="E92" s="165">
        <f>SR_HS2!E49</f>
        <v>12.00012</v>
      </c>
      <c r="F92" s="110">
        <f>E92/$E$11*100</f>
        <v>0.0656228639320295</v>
      </c>
      <c r="G92" s="156">
        <f>SR_HS2!F49</f>
        <v>3.991995</v>
      </c>
      <c r="H92" s="115">
        <f>G92/$G$11*100</f>
        <v>0.021598715438683132</v>
      </c>
      <c r="I92" s="178">
        <f>G92-E92</f>
        <v>-8.008125</v>
      </c>
      <c r="J92" s="145">
        <f>E92-C92</f>
        <v>-5.490660999999998</v>
      </c>
      <c r="K92" s="121">
        <f>SR_HS2!G49</f>
        <v>68.60825711556278</v>
      </c>
      <c r="L92" s="63">
        <f>SR_HS2!H49</f>
        <v>68.22437301688488</v>
      </c>
      <c r="M92" s="36"/>
      <c r="N92" s="36"/>
      <c r="O92" s="43"/>
      <c r="P92" s="44"/>
      <c r="Q92" s="44"/>
      <c r="R92" s="44"/>
    </row>
    <row r="93" spans="1:18" s="27" customFormat="1" ht="12.75" customHeight="1">
      <c r="A93" s="64" t="str">
        <f>SR_HS2!A102</f>
        <v>91</v>
      </c>
      <c r="B93" s="65" t="str">
        <f>SR_HS2!B102</f>
        <v>  Hodiny a hodinky a ich časti</v>
      </c>
      <c r="C93" s="157">
        <f>SR_HS2!C102</f>
        <v>35.497372</v>
      </c>
      <c r="D93" s="170">
        <f>SR_HS2!D102</f>
        <v>2.670889</v>
      </c>
      <c r="E93" s="167">
        <f>SR_HS2!E102</f>
        <v>10.256359</v>
      </c>
      <c r="F93" s="111">
        <f>E93/$E$11*100</f>
        <v>0.056087076720486635</v>
      </c>
      <c r="G93" s="152">
        <f>SR_HS2!F102</f>
        <v>2.930155</v>
      </c>
      <c r="H93" s="116">
        <f>G93/$G$11*100</f>
        <v>0.015853623072231947</v>
      </c>
      <c r="I93" s="176">
        <f>G93-E93</f>
        <v>-7.326204</v>
      </c>
      <c r="J93" s="143">
        <f>E93-C93</f>
        <v>-25.241013</v>
      </c>
      <c r="K93" s="122">
        <f>SR_HS2!G102</f>
        <v>28.89329103010781</v>
      </c>
      <c r="L93" s="67">
        <f>SR_HS2!H102</f>
        <v>109.70710501260068</v>
      </c>
      <c r="M93" s="36"/>
      <c r="N93" s="36"/>
      <c r="O93" s="43"/>
      <c r="P93" s="44"/>
      <c r="Q93" s="44"/>
      <c r="R93" s="44"/>
    </row>
    <row r="94" spans="1:18" s="27" customFormat="1" ht="12.75" customHeight="1">
      <c r="A94" s="49" t="str">
        <f>SR_HS2!A78</f>
        <v>66</v>
      </c>
      <c r="B94" s="59" t="str">
        <f>SR_HS2!B78</f>
        <v>  Dáždniky, slnečníky, palice, biče a ich časti</v>
      </c>
      <c r="C94" s="150">
        <f>SR_HS2!C78</f>
        <v>3.985861</v>
      </c>
      <c r="D94" s="169">
        <f>SR_HS2!D78</f>
        <v>5.746612</v>
      </c>
      <c r="E94" s="161">
        <f>SR_HS2!E78</f>
        <v>3.293055</v>
      </c>
      <c r="F94" s="107">
        <f>E94/$E$11*100</f>
        <v>0.01800812826752477</v>
      </c>
      <c r="G94" s="151">
        <f>SR_HS2!F78</f>
        <v>2.919908</v>
      </c>
      <c r="H94" s="112">
        <f>G94/$G$11*100</f>
        <v>0.015798181610732077</v>
      </c>
      <c r="I94" s="175">
        <f>G94-E94</f>
        <v>-0.3731469999999999</v>
      </c>
      <c r="J94" s="144">
        <f>E94-C94</f>
        <v>-0.692806</v>
      </c>
      <c r="K94" s="118">
        <f>SR_HS2!G78</f>
        <v>82.6184104262542</v>
      </c>
      <c r="L94" s="52">
        <f>SR_HS2!H78</f>
        <v>50.81094738952273</v>
      </c>
      <c r="M94" s="36"/>
      <c r="N94" s="36"/>
      <c r="O94" s="43"/>
      <c r="P94" s="44"/>
      <c r="Q94" s="44"/>
      <c r="R94" s="44"/>
    </row>
    <row r="95" spans="1:18" s="27" customFormat="1" ht="12.75" customHeight="1">
      <c r="A95" s="49" t="str">
        <f>SR_HS2!A18</f>
        <v>06</v>
      </c>
      <c r="B95" s="50" t="str">
        <f>SR_HS2!B18</f>
        <v>  Živé stromy a ostatné rastliny; cibuľky, korene; rezané kvety</v>
      </c>
      <c r="C95" s="150">
        <f>SR_HS2!C18</f>
        <v>22.515321</v>
      </c>
      <c r="D95" s="169">
        <f>SR_HS2!D18</f>
        <v>3.191724</v>
      </c>
      <c r="E95" s="161">
        <f>SR_HS2!E18</f>
        <v>20.576486</v>
      </c>
      <c r="F95" s="107">
        <f>E95/$E$11*100</f>
        <v>0.11252286985274394</v>
      </c>
      <c r="G95" s="151">
        <f>SR_HS2!F18</f>
        <v>2.895599</v>
      </c>
      <c r="H95" s="112">
        <f>G95/$G$11*100</f>
        <v>0.015666657604915698</v>
      </c>
      <c r="I95" s="175">
        <f>G95-E95</f>
        <v>-17.680887</v>
      </c>
      <c r="J95" s="144">
        <f>E95-C95</f>
        <v>-1.938835000000001</v>
      </c>
      <c r="K95" s="118">
        <f>SR_HS2!G18</f>
        <v>91.38881919560463</v>
      </c>
      <c r="L95" s="52">
        <f>SR_HS2!H18</f>
        <v>90.7220987779645</v>
      </c>
      <c r="M95" s="36"/>
      <c r="N95" s="36"/>
      <c r="O95" s="43"/>
      <c r="P95" s="44"/>
      <c r="Q95" s="44"/>
      <c r="R95" s="44"/>
    </row>
    <row r="96" spans="1:18" s="27" customFormat="1" ht="12.75" customHeight="1">
      <c r="A96" s="49" t="str">
        <f>SR_HS2!A69</f>
        <v>57</v>
      </c>
      <c r="B96" s="59" t="str">
        <f>SR_HS2!B69</f>
        <v>  Koberce a ostatné textilné podlahové krytiny</v>
      </c>
      <c r="C96" s="150">
        <f>SR_HS2!C69</f>
        <v>23.299329</v>
      </c>
      <c r="D96" s="169">
        <f>SR_HS2!D69</f>
        <v>4.025875</v>
      </c>
      <c r="E96" s="161">
        <f>SR_HS2!E69</f>
        <v>15.162984</v>
      </c>
      <c r="F96" s="107">
        <f>E96/$E$11*100</f>
        <v>0.08291904046255706</v>
      </c>
      <c r="G96" s="151">
        <f>SR_HS2!F69</f>
        <v>2.399737</v>
      </c>
      <c r="H96" s="112">
        <f>G96/$G$11*100</f>
        <v>0.012983792963337668</v>
      </c>
      <c r="I96" s="175">
        <f>G96-E96</f>
        <v>-12.763247</v>
      </c>
      <c r="J96" s="144">
        <f>E96-C96</f>
        <v>-8.136345</v>
      </c>
      <c r="K96" s="118">
        <f>SR_HS2!G69</f>
        <v>65.0790587145235</v>
      </c>
      <c r="L96" s="52">
        <f>SR_HS2!H69</f>
        <v>59.60783680566336</v>
      </c>
      <c r="M96" s="36"/>
      <c r="N96" s="36"/>
      <c r="O96" s="43"/>
      <c r="P96" s="44"/>
      <c r="Q96" s="44"/>
      <c r="R96" s="44"/>
    </row>
    <row r="97" spans="1:18" s="27" customFormat="1" ht="12.75" customHeight="1">
      <c r="A97" s="49" t="str">
        <f>SR_HS2!A48</f>
        <v>36</v>
      </c>
      <c r="B97" s="59" t="str">
        <f>SR_HS2!B48</f>
        <v>  Výbušniny; pyrotechnické výrobky; zápalky; pyroforické zliatiny </v>
      </c>
      <c r="C97" s="150">
        <f>SR_HS2!C48</f>
        <v>2.142097</v>
      </c>
      <c r="D97" s="169">
        <f>SR_HS2!D48</f>
        <v>2.861595</v>
      </c>
      <c r="E97" s="161">
        <f>SR_HS2!E48</f>
        <v>1.953581</v>
      </c>
      <c r="F97" s="107">
        <f>E97/$E$11*100</f>
        <v>0.010683191513351375</v>
      </c>
      <c r="G97" s="151">
        <f>SR_HS2!F48</f>
        <v>1.940724</v>
      </c>
      <c r="H97" s="112">
        <f>G97/$G$11*100</f>
        <v>0.010500300080792406</v>
      </c>
      <c r="I97" s="175">
        <f>G97-E97</f>
        <v>-0.012857000000000118</v>
      </c>
      <c r="J97" s="144">
        <f>E97-C97</f>
        <v>-0.18851600000000013</v>
      </c>
      <c r="K97" s="118">
        <f>SR_HS2!G48</f>
        <v>91.19946482348838</v>
      </c>
      <c r="L97" s="52">
        <f>SR_HS2!H48</f>
        <v>67.81966001478197</v>
      </c>
      <c r="M97" s="36"/>
      <c r="N97" s="36"/>
      <c r="O97" s="43"/>
      <c r="P97" s="44"/>
      <c r="Q97" s="44"/>
      <c r="R97" s="44"/>
    </row>
    <row r="98" spans="1:18" s="27" customFormat="1" ht="12.75" customHeight="1">
      <c r="A98" s="49" t="str">
        <f>SR_HS2!A15</f>
        <v>03</v>
      </c>
      <c r="B98" s="50" t="str">
        <f>SR_HS2!B15</f>
        <v>  Ryby, kôrovce, mäkkýše a ostatné vodné bezstavovce</v>
      </c>
      <c r="C98" s="150">
        <f>SR_HS2!C15</f>
        <v>12.539387</v>
      </c>
      <c r="D98" s="169">
        <f>SR_HS2!D15</f>
        <v>2.302702</v>
      </c>
      <c r="E98" s="161">
        <f>SR_HS2!E15</f>
        <v>13.120666</v>
      </c>
      <c r="F98" s="107">
        <f>E98/$E$11*100</f>
        <v>0.07175058912874252</v>
      </c>
      <c r="G98" s="151">
        <f>SR_HS2!F15</f>
        <v>1.736979</v>
      </c>
      <c r="H98" s="112">
        <f>G98/$G$11*100</f>
        <v>0.009397936406225056</v>
      </c>
      <c r="I98" s="175">
        <f>G98-E98</f>
        <v>-11.383687</v>
      </c>
      <c r="J98" s="144">
        <f>E98-C98</f>
        <v>0.5812790000000003</v>
      </c>
      <c r="K98" s="118">
        <f>SR_HS2!G15</f>
        <v>104.63562533001016</v>
      </c>
      <c r="L98" s="52">
        <f>SR_HS2!H15</f>
        <v>75.43220963893722</v>
      </c>
      <c r="M98" s="36"/>
      <c r="N98" s="36"/>
      <c r="O98" s="43"/>
      <c r="P98" s="44"/>
      <c r="Q98" s="44"/>
      <c r="R98" s="44"/>
    </row>
    <row r="99" spans="1:18" s="27" customFormat="1" ht="12.75" customHeight="1">
      <c r="A99" s="49" t="str">
        <f>SR_HS2!A92</f>
        <v>81</v>
      </c>
      <c r="B99" s="59" t="str">
        <f>SR_HS2!B92</f>
        <v>  Ostatné základné kovy; cermenty; predmety z nich</v>
      </c>
      <c r="C99" s="150">
        <f>SR_HS2!C92</f>
        <v>7.992595</v>
      </c>
      <c r="D99" s="169">
        <f>SR_HS2!D92</f>
        <v>5.754602</v>
      </c>
      <c r="E99" s="161">
        <f>SR_HS2!E92</f>
        <v>3.960638</v>
      </c>
      <c r="F99" s="107">
        <f>E99/$E$11*100</f>
        <v>0.021658817458327533</v>
      </c>
      <c r="G99" s="151">
        <f>SR_HS2!F92</f>
        <v>1.716663</v>
      </c>
      <c r="H99" s="112">
        <f>G99/$G$11*100</f>
        <v>0.009288016553406532</v>
      </c>
      <c r="I99" s="175">
        <f>G99-E99</f>
        <v>-2.243975</v>
      </c>
      <c r="J99" s="144">
        <f>E99-C99</f>
        <v>-4.031957</v>
      </c>
      <c r="K99" s="118">
        <f>SR_HS2!G92</f>
        <v>49.55384327618252</v>
      </c>
      <c r="L99" s="52">
        <f>SR_HS2!H92</f>
        <v>29.83113341287547</v>
      </c>
      <c r="M99" s="36"/>
      <c r="N99" s="36"/>
      <c r="O99" s="43"/>
      <c r="P99" s="44"/>
      <c r="Q99" s="44"/>
      <c r="R99" s="44"/>
    </row>
    <row r="100" spans="1:18" s="27" customFormat="1" ht="12.75" customHeight="1">
      <c r="A100" s="49" t="str">
        <f>SR_HS2!A89</f>
        <v>78</v>
      </c>
      <c r="B100" s="59" t="str">
        <f>SR_HS2!B89</f>
        <v>  Olovo a predmety z olova</v>
      </c>
      <c r="C100" s="150">
        <f>SR_HS2!C89</f>
        <v>2.222682</v>
      </c>
      <c r="D100" s="169">
        <f>SR_HS2!D89</f>
        <v>1.132364</v>
      </c>
      <c r="E100" s="161">
        <f>SR_HS2!E89</f>
        <v>1.332538</v>
      </c>
      <c r="F100" s="107">
        <f>E100/$E$11*100</f>
        <v>0.0072870071181170455</v>
      </c>
      <c r="G100" s="151">
        <f>SR_HS2!F89</f>
        <v>0.624042</v>
      </c>
      <c r="H100" s="112">
        <f>G100/$G$11*100</f>
        <v>0.0033763833821902835</v>
      </c>
      <c r="I100" s="175">
        <f>G100-E100</f>
        <v>-0.708496</v>
      </c>
      <c r="J100" s="144">
        <f>E100-C100</f>
        <v>-0.8901439999999998</v>
      </c>
      <c r="K100" s="118">
        <f>SR_HS2!G89</f>
        <v>59.95180597134453</v>
      </c>
      <c r="L100" s="52">
        <f>SR_HS2!H89</f>
        <v>55.10966438353745</v>
      </c>
      <c r="M100" s="36"/>
      <c r="N100" s="36"/>
      <c r="O100" s="43"/>
      <c r="P100" s="44"/>
      <c r="Q100" s="44"/>
      <c r="R100" s="44"/>
    </row>
    <row r="101" spans="1:18" s="27" customFormat="1" ht="12.75" customHeight="1">
      <c r="A101" s="49" t="str">
        <f>SR_HS2!A79</f>
        <v>67</v>
      </c>
      <c r="B101" s="59" t="str">
        <f>SR_HS2!B79</f>
        <v>  Upravené perie a páperie; umelé kvetiny; predmety z ľud. vlasov</v>
      </c>
      <c r="C101" s="150">
        <f>SR_HS2!C79</f>
        <v>1.807903</v>
      </c>
      <c r="D101" s="169">
        <f>SR_HS2!D79</f>
        <v>0.752397</v>
      </c>
      <c r="E101" s="161">
        <f>SR_HS2!E79</f>
        <v>1.899218</v>
      </c>
      <c r="F101" s="107">
        <f>E101/$E$11*100</f>
        <v>0.010385906506873365</v>
      </c>
      <c r="G101" s="151">
        <f>SR_HS2!F79</f>
        <v>0.472028</v>
      </c>
      <c r="H101" s="112">
        <f>G101/$G$11*100</f>
        <v>0.002553910626413791</v>
      </c>
      <c r="I101" s="175">
        <f>G101-E101</f>
        <v>-1.42719</v>
      </c>
      <c r="J101" s="144">
        <f>E101-C101</f>
        <v>0.09131500000000004</v>
      </c>
      <c r="K101" s="118">
        <f>SR_HS2!G79</f>
        <v>105.05087938899378</v>
      </c>
      <c r="L101" s="52">
        <f>SR_HS2!H79</f>
        <v>62.73656061892857</v>
      </c>
      <c r="M101" s="36"/>
      <c r="N101" s="36"/>
      <c r="O101" s="43"/>
      <c r="P101" s="44"/>
      <c r="Q101" s="44"/>
      <c r="R101" s="44"/>
    </row>
    <row r="102" spans="1:18" s="27" customFormat="1" ht="12.75" customHeight="1">
      <c r="A102" s="53" t="str">
        <f>SR_HS2!A58</f>
        <v>46</v>
      </c>
      <c r="B102" s="68" t="str">
        <f>SR_HS2!B58</f>
        <v>  Výrobky zo slamy, z esparta; košíkársky tovar a práce z prútia</v>
      </c>
      <c r="C102" s="153">
        <f>SR_HS2!C58</f>
        <v>1.36654</v>
      </c>
      <c r="D102" s="171">
        <f>SR_HS2!D58</f>
        <v>0.285754</v>
      </c>
      <c r="E102" s="163">
        <f>SR_HS2!E58</f>
        <v>2.084306</v>
      </c>
      <c r="F102" s="108">
        <f>E102/$E$11*100</f>
        <v>0.01139806343859167</v>
      </c>
      <c r="G102" s="154">
        <f>SR_HS2!F58</f>
        <v>0.299535</v>
      </c>
      <c r="H102" s="113">
        <f>G102/$G$11*100</f>
        <v>0.0016206361052370937</v>
      </c>
      <c r="I102" s="177">
        <f>G102-E102</f>
        <v>-1.784771</v>
      </c>
      <c r="J102" s="145">
        <f>E102-C102</f>
        <v>0.7177660000000001</v>
      </c>
      <c r="K102" s="119">
        <f>SR_HS2!G58</f>
        <v>152.5243315234095</v>
      </c>
      <c r="L102" s="56">
        <f>SR_HS2!H58</f>
        <v>104.82267964752899</v>
      </c>
      <c r="M102" s="36"/>
      <c r="N102" s="36"/>
      <c r="O102" s="43"/>
      <c r="P102" s="44"/>
      <c r="Q102" s="44"/>
      <c r="R102" s="44"/>
    </row>
    <row r="103" spans="1:18" s="27" customFormat="1" ht="12.75" customHeight="1">
      <c r="A103" s="45" t="str">
        <f>SR_HS2!A108</f>
        <v>97</v>
      </c>
      <c r="B103" s="69" t="str">
        <f>SR_HS2!B108</f>
        <v>  Umelecké diela, zberateľské predmety a starožitnosti</v>
      </c>
      <c r="C103" s="148">
        <f>SR_HS2!C108</f>
        <v>0.558156</v>
      </c>
      <c r="D103" s="172">
        <f>SR_HS2!D108</f>
        <v>0.096579</v>
      </c>
      <c r="E103" s="159">
        <f>SR_HS2!E108</f>
        <v>0.472151</v>
      </c>
      <c r="F103" s="109">
        <f>E103/$E$11*100</f>
        <v>0.0025819659160384776</v>
      </c>
      <c r="G103" s="149">
        <f>SR_HS2!F108</f>
        <v>0.291608</v>
      </c>
      <c r="H103" s="114">
        <f>G103/$G$11*100</f>
        <v>0.0015777470191329175</v>
      </c>
      <c r="I103" s="174">
        <f>G103-E103</f>
        <v>-0.180543</v>
      </c>
      <c r="J103" s="143">
        <f>E103-C103</f>
        <v>-0.086005</v>
      </c>
      <c r="K103" s="120">
        <f>SR_HS2!G108</f>
        <v>84.59122539218427</v>
      </c>
      <c r="L103" s="48">
        <f>SR_HS2!H108</f>
        <v>301.9372741486244</v>
      </c>
      <c r="M103" s="36"/>
      <c r="N103" s="36"/>
      <c r="O103" s="43"/>
      <c r="P103" s="44"/>
      <c r="Q103" s="44"/>
      <c r="R103" s="44"/>
    </row>
    <row r="104" spans="1:18" s="27" customFormat="1" ht="12.75" customHeight="1">
      <c r="A104" s="49" t="str">
        <f>SR_HS2!A55</f>
        <v>43</v>
      </c>
      <c r="B104" s="59" t="str">
        <f>SR_HS2!B55</f>
        <v>  Kožušiny a umelé kožušiny; výrobky z nich</v>
      </c>
      <c r="C104" s="150">
        <f>SR_HS2!C55</f>
        <v>0.307168</v>
      </c>
      <c r="D104" s="169">
        <f>SR_HS2!D55</f>
        <v>0.37028</v>
      </c>
      <c r="E104" s="161">
        <f>SR_HS2!E55</f>
        <v>0.650764</v>
      </c>
      <c r="F104" s="107">
        <f>E104/$E$11*100</f>
        <v>0.0035587141981799552</v>
      </c>
      <c r="G104" s="151">
        <f>SR_HS2!F55</f>
        <v>0.269966</v>
      </c>
      <c r="H104" s="112">
        <f>G104/$G$11*100</f>
        <v>0.0014606528345149558</v>
      </c>
      <c r="I104" s="175">
        <f>G104-E104</f>
        <v>-0.380798</v>
      </c>
      <c r="J104" s="144">
        <f>E104-C104</f>
        <v>0.343596</v>
      </c>
      <c r="K104" s="118">
        <f>SR_HS2!G55</f>
        <v>211.85930826127725</v>
      </c>
      <c r="L104" s="52">
        <f>SR_HS2!H55</f>
        <v>72.90860970076697</v>
      </c>
      <c r="M104" s="36"/>
      <c r="N104" s="36"/>
      <c r="O104" s="43"/>
      <c r="P104" s="44"/>
      <c r="Q104" s="44"/>
      <c r="R104" s="44"/>
    </row>
    <row r="105" spans="1:18" s="27" customFormat="1" ht="12.75" customHeight="1">
      <c r="A105" s="49" t="str">
        <f>SR_HS2!A25</f>
        <v>13</v>
      </c>
      <c r="B105" s="59" t="str">
        <f>SR_HS2!B25</f>
        <v>  Šelak, gumy, živice a iné rastlinné šťavy a výťažky</v>
      </c>
      <c r="C105" s="150">
        <f>SR_HS2!C25</f>
        <v>3.542106</v>
      </c>
      <c r="D105" s="169">
        <f>SR_HS2!D25</f>
        <v>0.327057</v>
      </c>
      <c r="E105" s="161">
        <f>SR_HS2!E25</f>
        <v>3.874934</v>
      </c>
      <c r="F105" s="107">
        <f>E105/$E$11*100</f>
        <v>0.021190143650863056</v>
      </c>
      <c r="G105" s="151">
        <f>SR_HS2!F25</f>
        <v>0.242818</v>
      </c>
      <c r="H105" s="112">
        <f>G105/$G$11*100</f>
        <v>0.0013137684003587584</v>
      </c>
      <c r="I105" s="175">
        <f>G105-E105</f>
        <v>-3.632116</v>
      </c>
      <c r="J105" s="144">
        <f>E105-C105</f>
        <v>0.3328280000000001</v>
      </c>
      <c r="K105" s="118">
        <f>SR_HS2!G25</f>
        <v>109.39633088337841</v>
      </c>
      <c r="L105" s="52">
        <f>SR_HS2!H25</f>
        <v>74.24332761567555</v>
      </c>
      <c r="M105" s="36"/>
      <c r="N105" s="36"/>
      <c r="O105" s="43"/>
      <c r="P105" s="44"/>
      <c r="Q105" s="44"/>
      <c r="R105" s="44"/>
    </row>
    <row r="106" spans="1:18" s="27" customFormat="1" ht="12.75" customHeight="1">
      <c r="A106" s="49" t="str">
        <f>SR_HS2!A26</f>
        <v>14</v>
      </c>
      <c r="B106" s="59" t="str">
        <f>SR_HS2!B26</f>
        <v>  Rastlinné pletacie materiály a iné výrobky rastlinného pôvodu</v>
      </c>
      <c r="C106" s="150">
        <f>SR_HS2!C26</f>
        <v>0.891767</v>
      </c>
      <c r="D106" s="169">
        <f>SR_HS2!D26</f>
        <v>0.089247</v>
      </c>
      <c r="E106" s="161">
        <f>SR_HS2!E26</f>
        <v>0.275952</v>
      </c>
      <c r="F106" s="107">
        <f>E106/$E$11*100</f>
        <v>0.001509048288498065</v>
      </c>
      <c r="G106" s="151">
        <f>SR_HS2!F26</f>
        <v>0.238706</v>
      </c>
      <c r="H106" s="112">
        <f>G106/$G$11*100</f>
        <v>0.001291520397071213</v>
      </c>
      <c r="I106" s="175">
        <f>G106-E106</f>
        <v>-0.037245999999999974</v>
      </c>
      <c r="J106" s="144">
        <f>E106-C106</f>
        <v>-0.615815</v>
      </c>
      <c r="K106" s="118">
        <f>SR_HS2!G26</f>
        <v>30.944405881805448</v>
      </c>
      <c r="L106" s="52">
        <f>SR_HS2!H26</f>
        <v>267.4666935583269</v>
      </c>
      <c r="M106" s="36"/>
      <c r="N106" s="36"/>
      <c r="O106" s="43"/>
      <c r="P106" s="44"/>
      <c r="Q106" s="44"/>
      <c r="R106" s="44"/>
    </row>
    <row r="107" spans="1:18" s="27" customFormat="1" ht="12.75" customHeight="1">
      <c r="A107" s="49" t="str">
        <f>SR_HS2!A57</f>
        <v>45</v>
      </c>
      <c r="B107" s="59" t="str">
        <f>SR_HS2!B57</f>
        <v>  Korok a výrobky z korku</v>
      </c>
      <c r="C107" s="150">
        <f>SR_HS2!C57</f>
        <v>1.118358</v>
      </c>
      <c r="D107" s="169">
        <f>SR_HS2!D57</f>
        <v>0.12798</v>
      </c>
      <c r="E107" s="161">
        <f>SR_HS2!E57</f>
        <v>2.192326</v>
      </c>
      <c r="F107" s="107">
        <f>E107/$E$11*100</f>
        <v>0.011988772678327424</v>
      </c>
      <c r="G107" s="151">
        <f>SR_HS2!F57</f>
        <v>0.187318</v>
      </c>
      <c r="H107" s="112">
        <f>G107/$G$11*100</f>
        <v>0.0010134852820565276</v>
      </c>
      <c r="I107" s="175">
        <f>G107-E107</f>
        <v>-2.005008</v>
      </c>
      <c r="J107" s="144">
        <f>E107-C107</f>
        <v>1.073968</v>
      </c>
      <c r="K107" s="118">
        <f>SR_HS2!G57</f>
        <v>196.030787994542</v>
      </c>
      <c r="L107" s="52">
        <f>SR_HS2!H57</f>
        <v>146.36505704016253</v>
      </c>
      <c r="M107" s="36"/>
      <c r="N107" s="36"/>
      <c r="O107" s="43"/>
      <c r="P107" s="44"/>
      <c r="Q107" s="44"/>
      <c r="R107" s="44"/>
    </row>
    <row r="108" spans="1:18" s="27" customFormat="1" ht="12.75" customHeight="1">
      <c r="A108" s="49" t="str">
        <f>SR_HS2!A65</f>
        <v>53</v>
      </c>
      <c r="B108" s="59" t="str">
        <f>SR_HS2!B65</f>
        <v>  Ostatné rastlinné textilné vlákna; papierová priadza a tkaniny z nej</v>
      </c>
      <c r="C108" s="150">
        <f>SR_HS2!C65</f>
        <v>1.826665</v>
      </c>
      <c r="D108" s="169">
        <f>SR_HS2!D65</f>
        <v>0.261798</v>
      </c>
      <c r="E108" s="161">
        <f>SR_HS2!E65</f>
        <v>1.229219</v>
      </c>
      <c r="F108" s="107">
        <f>E108/$E$11*100</f>
        <v>0.006722005378251665</v>
      </c>
      <c r="G108" s="151">
        <f>SR_HS2!F65</f>
        <v>0.120807</v>
      </c>
      <c r="H108" s="112">
        <f>G108/$G$11*100</f>
        <v>0.0006536270751844612</v>
      </c>
      <c r="I108" s="175">
        <f>G108-E108</f>
        <v>-1.108412</v>
      </c>
      <c r="J108" s="144">
        <f>E108-C108</f>
        <v>-0.5974459999999999</v>
      </c>
      <c r="K108" s="118">
        <f>SR_HS2!G65</f>
        <v>67.29307234769375</v>
      </c>
      <c r="L108" s="52">
        <f>SR_HS2!H65</f>
        <v>46.14511951962964</v>
      </c>
      <c r="M108" s="36"/>
      <c r="N108" s="36"/>
      <c r="O108" s="43"/>
      <c r="P108" s="44"/>
      <c r="Q108" s="44"/>
      <c r="R108" s="44"/>
    </row>
    <row r="109" spans="1:18" s="27" customFormat="1" ht="12.75" customHeight="1">
      <c r="A109" s="49">
        <f>SR_HS2!A109</f>
        <v>98</v>
      </c>
      <c r="B109" s="59" t="str">
        <f>SR_HS2!B109</f>
        <v>  Priemyselné zariadenia</v>
      </c>
      <c r="C109" s="150">
        <f>SR_HS2!C109</f>
        <v>1.68529</v>
      </c>
      <c r="D109" s="169">
        <f>SR_HS2!D109</f>
        <v>1.156905</v>
      </c>
      <c r="E109" s="161">
        <f>SR_HS2!E109</f>
        <v>0.002487</v>
      </c>
      <c r="F109" s="107">
        <f>E109/$E$11*100</f>
        <v>1.3600202547887634E-05</v>
      </c>
      <c r="G109" s="151">
        <f>SR_HS2!F109</f>
        <v>0.010196</v>
      </c>
      <c r="H109" s="112">
        <f>G109/$G$11*100</f>
        <v>5.516552566143325E-05</v>
      </c>
      <c r="I109" s="175">
        <f>G109-E109</f>
        <v>0.007709000000000001</v>
      </c>
      <c r="J109" s="144">
        <f>E109-C109</f>
        <v>-1.682803</v>
      </c>
      <c r="K109" s="118">
        <f>SR_HS2!G109</f>
        <v>0.14757104118578998</v>
      </c>
      <c r="L109" s="52">
        <f>SR_HS2!H109</f>
        <v>0.8813169620668939</v>
      </c>
      <c r="M109" s="36"/>
      <c r="N109" s="36"/>
      <c r="O109" s="43"/>
      <c r="P109" s="44"/>
      <c r="Q109" s="44"/>
      <c r="R109" s="44"/>
    </row>
    <row r="110" spans="1:18" s="27" customFormat="1" ht="12.75" customHeight="1">
      <c r="A110" s="53" t="str">
        <f>SR_HS2!A62</f>
        <v>50</v>
      </c>
      <c r="B110" s="59" t="str">
        <f>SR_HS2!B62</f>
        <v>  Hodváb</v>
      </c>
      <c r="C110" s="150">
        <f>SR_HS2!C62</f>
        <v>1.206281</v>
      </c>
      <c r="D110" s="169">
        <f>SR_HS2!D62</f>
        <v>0.004111</v>
      </c>
      <c r="E110" s="161">
        <f>SR_HS2!E62</f>
        <v>1.29541</v>
      </c>
      <c r="F110" s="107">
        <f>E110/$E$11*100</f>
        <v>0.0070839720074624525</v>
      </c>
      <c r="G110" s="151">
        <f>SR_HS2!F62</f>
        <v>0.000472</v>
      </c>
      <c r="H110" s="112">
        <f>G110/$G$11*100</f>
        <v>2.553759132227981E-06</v>
      </c>
      <c r="I110" s="175">
        <f>G110-E110</f>
        <v>-1.294938</v>
      </c>
      <c r="J110" s="144">
        <f>E110-C110</f>
        <v>0.08912900000000001</v>
      </c>
      <c r="K110" s="118">
        <f>SR_HS2!G62</f>
        <v>107.3887427556266</v>
      </c>
      <c r="L110" s="52">
        <f>SR_HS2!H62</f>
        <v>11.481391388956458</v>
      </c>
      <c r="M110" s="36"/>
      <c r="N110" s="36"/>
      <c r="O110" s="43"/>
      <c r="P110" s="44"/>
      <c r="Q110" s="44"/>
      <c r="R110" s="44"/>
    </row>
    <row r="111" spans="1:18" s="27" customFormat="1" ht="12.75" customHeight="1">
      <c r="A111" s="60" t="str">
        <f>SR_HS2!A36</f>
        <v>24</v>
      </c>
      <c r="B111" s="61" t="str">
        <f>SR_HS2!B36</f>
        <v>  Tabak a vyrobené tabakové náhradky</v>
      </c>
      <c r="C111" s="155">
        <f>SR_HS2!C36</f>
        <v>9.06197</v>
      </c>
      <c r="D111" s="173">
        <f>SR_HS2!D36</f>
        <v>1.163921</v>
      </c>
      <c r="E111" s="165">
        <f>SR_HS2!E36</f>
        <v>19.12243</v>
      </c>
      <c r="F111" s="110">
        <f>E111/$E$11*100</f>
        <v>0.10457133944825209</v>
      </c>
      <c r="G111" s="156">
        <f>SR_HS2!F36</f>
        <v>0</v>
      </c>
      <c r="H111" s="115">
        <f>G111/$G$11*100</f>
        <v>0</v>
      </c>
      <c r="I111" s="178">
        <f>G111-E111</f>
        <v>-19.12243</v>
      </c>
      <c r="J111" s="145">
        <f>E111-C111</f>
        <v>10.06046</v>
      </c>
      <c r="K111" s="121">
        <f>SR_HS2!G36</f>
        <v>211.01846507988878</v>
      </c>
      <c r="L111" s="63">
        <f>SR_HS2!H36</f>
        <v>0</v>
      </c>
      <c r="M111" s="36"/>
      <c r="N111" s="36"/>
      <c r="O111" s="43"/>
      <c r="P111" s="44"/>
      <c r="Q111" s="44"/>
      <c r="R111" s="44"/>
    </row>
    <row r="112" spans="1:14" ht="12.75">
      <c r="A112" s="71"/>
      <c r="B112" s="71"/>
      <c r="C112" s="94"/>
      <c r="D112" s="94"/>
      <c r="E112" s="94"/>
      <c r="F112" s="94"/>
      <c r="G112" s="94"/>
      <c r="H112" s="105"/>
      <c r="I112" s="105"/>
      <c r="J112" s="134"/>
      <c r="M112" s="73"/>
      <c r="N112" s="73"/>
    </row>
    <row r="113" spans="1:10" s="74" customFormat="1" ht="11.25">
      <c r="A113" s="74" t="s">
        <v>223</v>
      </c>
      <c r="C113" s="94"/>
      <c r="D113" s="94"/>
      <c r="E113" s="94"/>
      <c r="F113" s="94"/>
      <c r="G113" s="94"/>
      <c r="H113" s="105"/>
      <c r="I113" s="105"/>
      <c r="J113" s="127"/>
    </row>
    <row r="114" spans="1:10" s="74" customFormat="1" ht="12.75">
      <c r="A114" s="74" t="s">
        <v>203</v>
      </c>
      <c r="C114" s="73"/>
      <c r="D114" s="73"/>
      <c r="E114" s="73"/>
      <c r="F114" s="73"/>
      <c r="G114" s="73"/>
      <c r="H114" s="106"/>
      <c r="I114" s="106"/>
      <c r="J114" s="85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2009-04-08T16:00:49Z</cp:lastPrinted>
  <dcterms:created xsi:type="dcterms:W3CDTF">2004-12-14T07:34:50Z</dcterms:created>
  <dcterms:modified xsi:type="dcterms:W3CDTF">2009-09-10T07:15:47Z</dcterms:modified>
  <cp:category/>
  <cp:version/>
  <cp:contentType/>
  <cp:contentStatus/>
</cp:coreProperties>
</file>