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<sst xmlns="http://schemas.openxmlformats.org/spreadsheetml/2006/main" count="248" uniqueCount="229">
  <si>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</si>
  <si>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</si>
  <si>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</si>
  <si>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</si>
  <si>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</si>
  <si>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</si>
  <si>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</si>
  <si>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</si>
  <si>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</si>
  <si>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</si>
  <si>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</si>
  <si>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</si>
  <si>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</si>
  <si>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</si>
  <si>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</si>
  <si>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</si>
  <si>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</si>
  <si>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</si>
  <si>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</si>
  <si>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</si>
  <si>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</si>
  <si>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</si>
  <si>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</si>
  <si>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</si>
  <si>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</si>
  <si>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</si>
  <si>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</si>
  <si>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</si>
  <si>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</si>
  <si>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</si>
  <si>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</si>
  <si>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</si>
  <si>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</si>
  <si>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</si>
  <si>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</si>
  <si>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</si>
  <si>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</si>
  <si>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</si>
  <si>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</si>
  <si>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</si>
  <si>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</si>
  <si>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</si>
  <si>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</si>
  <si>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</si>
  <si>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</si>
  <si>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</si>
  <si>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</si>
  <si>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</si>
  <si>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</si>
  <si>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</si>
  <si>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</si>
  <si>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</si>
  <si>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</si>
  <si>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</si>
  <si>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</si>
  <si>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</si>
  <si>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</si>
  <si>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</si>
  <si>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</si>
  <si>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</si>
  <si>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</si>
  <si>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</si>
  <si>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</si>
  <si>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</si>
  <si>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</si>
  <si>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</si>
  <si>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</si>
  <si>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</si>
  <si>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</si>
  <si>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</si>
  <si>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</si>
  <si>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</si>
  <si>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</si>
  <si>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</si>
  <si>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</si>
  <si>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</si>
  <si>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</si>
  <si>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</si>
  <si>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</si>
  <si>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</si>
  <si>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</si>
  <si>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</si>
  <si>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</si>
  <si>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</si>
  <si>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</si>
  <si>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</si>
  <si>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</si>
  <si>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</si>
  <si>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</si>
  <si>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</si>
  <si>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</si>
  <si>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</si>
  <si>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</si>
  <si>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</si>
  <si>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</si>
  <si>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</si>
  <si>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</si>
  <si>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</si>
  <si>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</si>
  <si>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</si>
  <si>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</si>
  <si>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</si>
  <si>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</si>
  <si>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</si>
  <si>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</si>
  <si>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</si>
  <si>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</si>
  <si>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</si>
  <si>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</si>
  <si>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</si>
  <si>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</si>
  <si>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</si>
  <si>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</si>
  <si>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</si>
  <si>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</si>
  <si>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</si>
  <si>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</si>
  <si>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</si>
  <si>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</si>
  <si>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</si>
  <si>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</si>
  <si>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</si>
  <si>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</si>
  <si>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</si>
  <si>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</si>
  <si>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</si>
  <si>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</si>
  <si>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</si>
  <si>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</si>
  <si>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</si>
  <si>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</si>
  <si>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</si>
  <si>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</si>
  <si>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</si>
  <si>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</si>
  <si>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</si>
  <si>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</si>
  <si>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</si>
  <si>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</si>
  <si>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</si>
  <si>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</si>
  <si>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</si>
  <si>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</si>
  <si>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</si>
  <si>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</si>
  <si>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</si>
  <si>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</si>
  <si>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</si>
  <si>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</si>
  <si>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</si>
  <si>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</si>
  <si>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</si>
  <si>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</si>
  <si>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</si>
  <si>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</si>
  <si>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</si>
  <si>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</si>
  <si>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</si>
  <si>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</si>
  <si>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</si>
  <si>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</si>
  <si>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</si>
  <si>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</si>
  <si>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</si>
  <si>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</si>
  <si>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</si>
  <si>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</si>
  <si>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</si>
  <si>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</si>
  <si>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</si>
  <si>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</si>
  <si>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</si>
  <si>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</si>
  <si>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</si>
  <si>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</si>
  <si>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</si>
  <si>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</si>
  <si>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</si>
  <si>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</si>
  <si>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</si>
  <si>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</si>
  <si>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</si>
  <si>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</si>
  <si>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</si>
  <si>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</si>
  <si>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</si>
  <si>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</si>
  <si>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</si>
  <si>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</si>
  <si>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</si>
  <si>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</si>
  <si>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</si>
  <si>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</si>
  <si>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</si>
  <si>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</si>
  <si>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</si>
  <si>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</si>
  <si>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</si>
  <si>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</si>
  <si>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</si>
  <si>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</si>
  <si>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</si>
  <si>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</si>
  <si>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</si>
  <si>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</si>
  <si>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</si>
  <si>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</si>
  <si>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</si>
  <si>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</si>
  <si>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</si>
  <si>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</si>
  <si>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</si>
  <si>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</si>
  <si>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</si>
  <si>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</si>
  <si>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</si>
  <si>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</si>
  <si>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</si>
  <si>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</si>
  <si>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</si>
  <si>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</si>
  <si>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</si>
  <si>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</si>
  <si>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</si>
  <si>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</si>
  <si>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</si>
  <si>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december 2009  (a rovnaké obdobie roku 2008)</t>
  </si>
  <si>
    <t>jan. - dec. 2008</t>
  </si>
  <si>
    <t>jan. - dec.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</si>
</sst>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3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" fontId="11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1" fontId="9" fillId="0" borderId="19" xfId="0" applyNumberFormat="1" applyFont="1" applyBorder="1" applyAlignment="1">
      <alignment horizontal="left"/>
    </xf>
    <xf numFmtId="1" fontId="11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26" xfId="0" applyFont="1" applyFill="1" applyBorder="1" applyAlignment="1">
      <alignment/>
    </xf>
    <xf numFmtId="0" fontId="12" fillId="0" borderId="27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26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27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3" fontId="20" fillId="0" borderId="27" xfId="0" applyNumberFormat="1" applyFont="1" applyFill="1" applyBorder="1" applyAlignment="1">
      <alignment horizontal="center"/>
    </xf>
    <xf numFmtId="3" fontId="21" fillId="4" borderId="28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29" xfId="0" applyNumberFormat="1" applyFill="1" applyBorder="1" applyAlignment="1">
      <alignment/>
    </xf>
    <xf numFmtId="3" fontId="21" fillId="4" borderId="29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12" fillId="0" borderId="28" xfId="0" applyNumberFormat="1" applyFont="1" applyFill="1" applyBorder="1" applyAlignment="1">
      <alignment horizontal="center"/>
    </xf>
    <xf numFmtId="3" fontId="0" fillId="24" borderId="30" xfId="0" applyNumberFormat="1" applyFill="1" applyBorder="1" applyAlignment="1">
      <alignment/>
    </xf>
    <xf numFmtId="3" fontId="21" fillId="24" borderId="30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3" fontId="1" fillId="24" borderId="27" xfId="0" applyNumberFormat="1" applyFont="1" applyFill="1" applyBorder="1" applyAlignment="1">
      <alignment horizontal="left" indent="8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27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69" fontId="18" fillId="0" borderId="27" xfId="0" applyNumberFormat="1" applyFont="1" applyFill="1" applyBorder="1" applyAlignment="1">
      <alignment/>
    </xf>
    <xf numFmtId="169" fontId="19" fillId="4" borderId="28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19" xfId="0" applyNumberFormat="1" applyFont="1" applyFill="1" applyBorder="1" applyAlignment="1">
      <alignment/>
    </xf>
    <xf numFmtId="169" fontId="11" fillId="4" borderId="19" xfId="0" applyNumberFormat="1" applyFont="1" applyFill="1" applyBorder="1" applyAlignment="1">
      <alignment horizontal="right"/>
    </xf>
    <xf numFmtId="169" fontId="11" fillId="4" borderId="25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23" xfId="0" applyNumberFormat="1" applyFont="1" applyFill="1" applyBorder="1" applyAlignment="1">
      <alignment horizontal="right"/>
    </xf>
    <xf numFmtId="169" fontId="15" fillId="0" borderId="25" xfId="0" applyNumberFormat="1" applyFont="1" applyFill="1" applyBorder="1" applyAlignment="1">
      <alignment/>
    </xf>
    <xf numFmtId="169" fontId="11" fillId="4" borderId="31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32" xfId="0" applyNumberFormat="1" applyFont="1" applyFill="1" applyBorder="1" applyAlignment="1">
      <alignment horizontal="right"/>
    </xf>
    <xf numFmtId="169" fontId="15" fillId="0" borderId="18" xfId="0" applyNumberFormat="1" applyFont="1" applyFill="1" applyBorder="1" applyAlignment="1">
      <alignment/>
    </xf>
    <xf numFmtId="169" fontId="11" fillId="4" borderId="33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34" xfId="0" applyNumberFormat="1" applyFont="1" applyFill="1" applyBorder="1" applyAlignment="1">
      <alignment horizontal="right"/>
    </xf>
    <xf numFmtId="169" fontId="15" fillId="0" borderId="22" xfId="0" applyNumberFormat="1" applyFont="1" applyFill="1" applyBorder="1" applyAlignment="1">
      <alignment/>
    </xf>
    <xf numFmtId="169" fontId="11" fillId="4" borderId="35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32" xfId="0" applyNumberFormat="1" applyFont="1" applyFill="1" applyBorder="1" applyAlignment="1">
      <alignment/>
    </xf>
    <xf numFmtId="169" fontId="11" fillId="4" borderId="35" xfId="0" applyNumberFormat="1" applyFont="1" applyFill="1" applyBorder="1" applyAlignment="1">
      <alignment/>
    </xf>
    <xf numFmtId="169" fontId="11" fillId="4" borderId="33" xfId="0" applyNumberFormat="1" applyFont="1" applyFill="1" applyBorder="1" applyAlignment="1">
      <alignment/>
    </xf>
    <xf numFmtId="169" fontId="11" fillId="4" borderId="31" xfId="0" applyNumberFormat="1" applyFont="1" applyFill="1" applyBorder="1" applyAlignment="1">
      <alignment/>
    </xf>
    <xf numFmtId="169" fontId="11" fillId="4" borderId="34" xfId="0" applyNumberFormat="1" applyFont="1" applyFill="1" applyBorder="1" applyAlignment="1">
      <alignment/>
    </xf>
    <xf numFmtId="169" fontId="11" fillId="17" borderId="36" xfId="0" applyNumberFormat="1" applyFont="1" applyFill="1" applyBorder="1" applyAlignment="1">
      <alignment horizontal="right"/>
    </xf>
    <xf numFmtId="169" fontId="11" fillId="17" borderId="37" xfId="0" applyNumberFormat="1" applyFont="1" applyFill="1" applyBorder="1" applyAlignment="1">
      <alignment horizontal="right"/>
    </xf>
    <xf numFmtId="169" fontId="11" fillId="17" borderId="38" xfId="0" applyNumberFormat="1" applyFont="1" applyFill="1" applyBorder="1" applyAlignment="1">
      <alignment horizontal="right"/>
    </xf>
    <xf numFmtId="169" fontId="11" fillId="17" borderId="39" xfId="0" applyNumberFormat="1" applyFont="1" applyFill="1" applyBorder="1" applyAlignment="1">
      <alignment horizontal="right"/>
    </xf>
    <xf numFmtId="169" fontId="11" fillId="17" borderId="40" xfId="0" applyNumberFormat="1" applyFont="1" applyFill="1" applyBorder="1" applyAlignment="1">
      <alignment horizontal="right"/>
    </xf>
    <xf numFmtId="49" fontId="8" fillId="0" borderId="25" xfId="0" applyNumberFormat="1" applyFont="1" applyBorder="1" applyAlignment="1">
      <alignment/>
    </xf>
    <xf numFmtId="169" fontId="11" fillId="4" borderId="41" xfId="0" applyNumberFormat="1" applyFont="1" applyFill="1" applyBorder="1" applyAlignment="1">
      <alignment horizontal="right"/>
    </xf>
    <xf numFmtId="169" fontId="10" fillId="0" borderId="15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right"/>
    </xf>
    <xf numFmtId="169" fontId="11" fillId="0" borderId="42" xfId="0" applyNumberFormat="1" applyFont="1" applyBorder="1" applyAlignment="1">
      <alignment horizontal="right"/>
    </xf>
    <xf numFmtId="169" fontId="11" fillId="0" borderId="43" xfId="0" applyNumberFormat="1" applyFont="1" applyBorder="1" applyAlignment="1">
      <alignment horizontal="right"/>
    </xf>
    <xf numFmtId="169" fontId="11" fillId="0" borderId="44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1" fillId="0" borderId="45" xfId="0" applyNumberFormat="1" applyFont="1" applyBorder="1" applyAlignment="1">
      <alignment horizontal="right"/>
    </xf>
    <xf numFmtId="169" fontId="17" fillId="0" borderId="28" xfId="47" applyNumberFormat="1" applyFont="1" applyFill="1" applyBorder="1" applyAlignment="1">
      <alignment horizontal="center"/>
    </xf>
    <xf numFmtId="169" fontId="19" fillId="4" borderId="29" xfId="0" applyNumberFormat="1" applyFont="1" applyFill="1" applyBorder="1" applyAlignment="1">
      <alignment/>
    </xf>
    <xf numFmtId="169" fontId="23" fillId="17" borderId="11" xfId="0" applyNumberFormat="1" applyFont="1" applyFill="1" applyBorder="1" applyAlignment="1">
      <alignment horizontal="right"/>
    </xf>
    <xf numFmtId="169" fontId="19" fillId="24" borderId="3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/>
    </xf>
    <xf numFmtId="169" fontId="9" fillId="24" borderId="0" xfId="0" applyNumberFormat="1" applyFont="1" applyFill="1" applyBorder="1" applyAlignment="1">
      <alignment horizontal="right"/>
    </xf>
    <xf numFmtId="169" fontId="10" fillId="24" borderId="0" xfId="0" applyNumberFormat="1" applyFont="1" applyFill="1" applyBorder="1" applyAlignment="1">
      <alignment horizontal="right"/>
    </xf>
    <xf numFmtId="169" fontId="16" fillId="0" borderId="46" xfId="0" applyNumberFormat="1" applyFont="1" applyFill="1" applyBorder="1" applyAlignment="1">
      <alignment horizontal="center"/>
    </xf>
    <xf numFmtId="169" fontId="17" fillId="4" borderId="17" xfId="0" applyNumberFormat="1" applyFont="1" applyFill="1" applyBorder="1" applyAlignment="1">
      <alignment horizontal="center"/>
    </xf>
    <xf numFmtId="169" fontId="16" fillId="0" borderId="17" xfId="0" applyNumberFormat="1" applyFont="1" applyFill="1" applyBorder="1" applyAlignment="1">
      <alignment horizontal="center"/>
    </xf>
    <xf numFmtId="169" fontId="17" fillId="0" borderId="17" xfId="0" applyNumberFormat="1" applyFont="1" applyFill="1" applyBorder="1" applyAlignment="1">
      <alignment horizontal="center"/>
    </xf>
    <xf numFmtId="169" fontId="17" fillId="4" borderId="31" xfId="0" applyNumberFormat="1" applyFont="1" applyFill="1" applyBorder="1" applyAlignment="1">
      <alignment horizontal="center"/>
    </xf>
    <xf numFmtId="169" fontId="17" fillId="0" borderId="14" xfId="0" applyNumberFormat="1" applyFont="1" applyFill="1" applyBorder="1" applyAlignment="1">
      <alignment horizontal="center"/>
    </xf>
    <xf numFmtId="169" fontId="18" fillId="24" borderId="28" xfId="0" applyNumberFormat="1" applyFont="1" applyFill="1" applyBorder="1" applyAlignment="1">
      <alignment horizontal="center"/>
    </xf>
    <xf numFmtId="169" fontId="9" fillId="24" borderId="15" xfId="0" applyNumberFormat="1" applyFont="1" applyFill="1" applyBorder="1" applyAlignment="1">
      <alignment horizontal="right"/>
    </xf>
    <xf numFmtId="169" fontId="11" fillId="0" borderId="17" xfId="0" applyNumberFormat="1" applyFont="1" applyFill="1" applyBorder="1" applyAlignment="1">
      <alignment horizontal="center"/>
    </xf>
    <xf numFmtId="169" fontId="11" fillId="0" borderId="42" xfId="0" applyNumberFormat="1" applyFont="1" applyFill="1" applyBorder="1" applyAlignment="1">
      <alignment horizontal="center"/>
    </xf>
    <xf numFmtId="169" fontId="11" fillId="0" borderId="36" xfId="0" applyNumberFormat="1" applyFont="1" applyBorder="1" applyAlignment="1">
      <alignment horizontal="right"/>
    </xf>
    <xf numFmtId="169" fontId="11" fillId="0" borderId="47" xfId="0" applyNumberFormat="1" applyFont="1" applyBorder="1" applyAlignment="1">
      <alignment horizontal="right"/>
    </xf>
    <xf numFmtId="169" fontId="11" fillId="0" borderId="19" xfId="47" applyNumberFormat="1" applyFont="1" applyFill="1" applyBorder="1" applyAlignment="1">
      <alignment horizontal="center"/>
    </xf>
    <xf numFmtId="169" fontId="11" fillId="0" borderId="43" xfId="47" applyNumberFormat="1" applyFont="1" applyFill="1" applyBorder="1" applyAlignment="1">
      <alignment horizontal="center"/>
    </xf>
    <xf numFmtId="169" fontId="11" fillId="0" borderId="37" xfId="0" applyNumberFormat="1" applyFont="1" applyBorder="1" applyAlignment="1">
      <alignment horizontal="right"/>
    </xf>
    <xf numFmtId="169" fontId="11" fillId="0" borderId="48" xfId="0" applyNumberFormat="1" applyFont="1" applyBorder="1" applyAlignment="1">
      <alignment horizontal="right"/>
    </xf>
    <xf numFmtId="169" fontId="11" fillId="0" borderId="19" xfId="0" applyNumberFormat="1" applyFont="1" applyFill="1" applyBorder="1" applyAlignment="1">
      <alignment horizontal="center"/>
    </xf>
    <xf numFmtId="169" fontId="11" fillId="0" borderId="43" xfId="0" applyNumberFormat="1" applyFont="1" applyFill="1" applyBorder="1" applyAlignment="1">
      <alignment horizontal="center"/>
    </xf>
    <xf numFmtId="169" fontId="11" fillId="0" borderId="21" xfId="0" applyNumberFormat="1" applyFont="1" applyFill="1" applyBorder="1" applyAlignment="1">
      <alignment horizontal="center"/>
    </xf>
    <xf numFmtId="169" fontId="11" fillId="0" borderId="44" xfId="0" applyNumberFormat="1" applyFont="1" applyFill="1" applyBorder="1" applyAlignment="1">
      <alignment horizontal="center"/>
    </xf>
    <xf numFmtId="169" fontId="11" fillId="0" borderId="40" xfId="0" applyNumberFormat="1" applyFont="1" applyBorder="1" applyAlignment="1">
      <alignment horizontal="right"/>
    </xf>
    <xf numFmtId="169" fontId="11" fillId="0" borderId="49" xfId="0" applyNumberFormat="1" applyFont="1" applyBorder="1" applyAlignment="1">
      <alignment horizontal="right"/>
    </xf>
    <xf numFmtId="169" fontId="11" fillId="0" borderId="46" xfId="0" applyNumberFormat="1" applyFont="1" applyBorder="1" applyAlignment="1">
      <alignment horizontal="right"/>
    </xf>
    <xf numFmtId="169" fontId="11" fillId="0" borderId="23" xfId="0" applyNumberFormat="1" applyFont="1" applyFill="1" applyBorder="1" applyAlignment="1">
      <alignment horizontal="center"/>
    </xf>
    <xf numFmtId="169" fontId="11" fillId="0" borderId="41" xfId="0" applyNumberFormat="1" applyFont="1" applyFill="1" applyBorder="1" applyAlignment="1">
      <alignment horizontal="center"/>
    </xf>
    <xf numFmtId="169" fontId="11" fillId="0" borderId="50" xfId="0" applyNumberFormat="1" applyFont="1" applyBorder="1" applyAlignment="1">
      <alignment horizontal="right"/>
    </xf>
    <xf numFmtId="169" fontId="11" fillId="0" borderId="25" xfId="0" applyNumberFormat="1" applyFont="1" applyFill="1" applyBorder="1" applyAlignment="1">
      <alignment horizontal="center"/>
    </xf>
    <xf numFmtId="169" fontId="11" fillId="0" borderId="45" xfId="0" applyNumberFormat="1" applyFont="1" applyFill="1" applyBorder="1" applyAlignment="1">
      <alignment horizontal="center"/>
    </xf>
    <xf numFmtId="169" fontId="11" fillId="0" borderId="51" xfId="0" applyNumberFormat="1" applyFont="1" applyBorder="1" applyAlignment="1">
      <alignment horizontal="right"/>
    </xf>
    <xf numFmtId="169" fontId="11" fillId="0" borderId="22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67" fontId="11" fillId="0" borderId="42" xfId="0" applyNumberFormat="1" applyFont="1" applyBorder="1" applyAlignment="1">
      <alignment horizontal="right"/>
    </xf>
    <xf numFmtId="173" fontId="15" fillId="0" borderId="19" xfId="0" applyNumberFormat="1" applyFont="1" applyFill="1" applyBorder="1" applyAlignment="1">
      <alignment/>
    </xf>
    <xf numFmtId="173" fontId="11" fillId="4" borderId="19" xfId="0" applyNumberFormat="1" applyFont="1" applyFill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67" fontId="11" fillId="0" borderId="43" xfId="0" applyNumberFormat="1" applyFont="1" applyBorder="1" applyAlignment="1">
      <alignment horizontal="right"/>
    </xf>
    <xf numFmtId="173" fontId="11" fillId="4" borderId="25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67" fontId="11" fillId="0" borderId="21" xfId="0" applyNumberFormat="1" applyFont="1" applyBorder="1" applyAlignment="1">
      <alignment horizontal="right"/>
    </xf>
    <xf numFmtId="167" fontId="11" fillId="0" borderId="44" xfId="0" applyNumberFormat="1" applyFont="1" applyBorder="1" applyAlignment="1">
      <alignment horizontal="right"/>
    </xf>
    <xf numFmtId="167" fontId="11" fillId="0" borderId="17" xfId="0" applyNumberFormat="1" applyFont="1" applyBorder="1" applyAlignment="1">
      <alignment horizontal="right"/>
    </xf>
    <xf numFmtId="173" fontId="15" fillId="0" borderId="23" xfId="0" applyNumberFormat="1" applyFont="1" applyFill="1" applyBorder="1" applyAlignment="1">
      <alignment/>
    </xf>
    <xf numFmtId="173" fontId="11" fillId="4" borderId="23" xfId="0" applyNumberFormat="1" applyFont="1" applyFill="1" applyBorder="1" applyAlignment="1">
      <alignment horizontal="right"/>
    </xf>
    <xf numFmtId="167" fontId="11" fillId="0" borderId="23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173" fontId="15" fillId="0" borderId="25" xfId="0" applyNumberFormat="1" applyFont="1" applyFill="1" applyBorder="1" applyAlignment="1">
      <alignment/>
    </xf>
    <xf numFmtId="167" fontId="11" fillId="0" borderId="25" xfId="0" applyNumberFormat="1" applyFont="1" applyBorder="1" applyAlignment="1">
      <alignment horizontal="right"/>
    </xf>
    <xf numFmtId="167" fontId="11" fillId="0" borderId="45" xfId="0" applyNumberFormat="1" applyFont="1" applyBorder="1" applyAlignment="1">
      <alignment horizontal="right"/>
    </xf>
    <xf numFmtId="173" fontId="11" fillId="4" borderId="21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19" xfId="0" applyNumberFormat="1" applyFont="1" applyFill="1" applyBorder="1" applyAlignment="1">
      <alignment/>
    </xf>
    <xf numFmtId="173" fontId="11" fillId="4" borderId="23" xfId="0" applyNumberFormat="1" applyFont="1" applyFill="1" applyBorder="1" applyAlignment="1">
      <alignment/>
    </xf>
    <xf numFmtId="173" fontId="11" fillId="4" borderId="2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61" customWidth="1"/>
    <col min="2" max="2" width="44.00390625" style="8" customWidth="1"/>
    <col min="3" max="6" width="8.875" style="8" customWidth="1"/>
    <col min="7" max="7" width="8.875" style="58" customWidth="1"/>
    <col min="8" max="8" width="9.00390625" style="58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67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68" t="s">
        <v>4</v>
      </c>
      <c r="C8" s="100" t="s">
        <v>227</v>
      </c>
      <c r="D8" s="25"/>
      <c r="E8" s="100" t="s">
        <v>228</v>
      </c>
      <c r="F8" s="25"/>
      <c r="G8" s="79" t="s">
        <v>222</v>
      </c>
      <c r="H8" s="26"/>
    </row>
    <row r="9" spans="1:8" s="27" customFormat="1" ht="12">
      <c r="A9" s="28" t="s">
        <v>5</v>
      </c>
      <c r="B9" s="29"/>
      <c r="C9" s="80" t="s">
        <v>6</v>
      </c>
      <c r="D9" s="81" t="s">
        <v>7</v>
      </c>
      <c r="E9" s="80" t="s">
        <v>6</v>
      </c>
      <c r="F9" s="81" t="s">
        <v>7</v>
      </c>
      <c r="G9" s="80" t="s">
        <v>6</v>
      </c>
      <c r="H9" s="81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7" customFormat="1" ht="12.75" customHeight="1">
      <c r="A11" s="33"/>
      <c r="B11" s="34" t="s">
        <v>8</v>
      </c>
      <c r="C11" s="102">
        <v>50280.062019</v>
      </c>
      <c r="D11" s="103">
        <v>49522.270607000006</v>
      </c>
      <c r="E11" s="102">
        <v>38528.73384800002</v>
      </c>
      <c r="F11" s="103">
        <v>39715.56312</v>
      </c>
      <c r="G11" s="181">
        <v>76.6282544230766</v>
      </c>
      <c r="H11" s="181">
        <v>80.19737914518439</v>
      </c>
      <c r="I11" s="35"/>
      <c r="J11" s="35"/>
      <c r="K11" s="36"/>
      <c r="L11" s="36"/>
      <c r="M11" s="36"/>
      <c r="N11" s="36"/>
    </row>
    <row r="12" spans="1:14" s="27" customFormat="1" ht="12.75" customHeight="1">
      <c r="A12" s="38"/>
      <c r="B12" s="39" t="s">
        <v>9</v>
      </c>
      <c r="C12" s="182"/>
      <c r="D12" s="183"/>
      <c r="E12" s="182"/>
      <c r="F12" s="183"/>
      <c r="G12" s="184"/>
      <c r="H12" s="185"/>
      <c r="I12" s="35"/>
      <c r="J12" s="35"/>
      <c r="K12" s="40"/>
      <c r="L12" s="41"/>
      <c r="M12" s="41"/>
      <c r="N12" s="41"/>
    </row>
    <row r="13" spans="1:14" s="27" customFormat="1" ht="12.75" customHeight="1">
      <c r="A13" s="42" t="s">
        <v>10</v>
      </c>
      <c r="B13" s="43" t="s">
        <v>11</v>
      </c>
      <c r="C13" s="186">
        <v>60.305878</v>
      </c>
      <c r="D13" s="187">
        <v>96.898746</v>
      </c>
      <c r="E13" s="186">
        <v>45.027007</v>
      </c>
      <c r="F13" s="187">
        <v>91.658944</v>
      </c>
      <c r="G13" s="188">
        <v>74.66437517085814</v>
      </c>
      <c r="H13" s="189">
        <v>94.59249761601663</v>
      </c>
      <c r="I13" s="35"/>
      <c r="J13" s="35"/>
      <c r="K13" s="40"/>
      <c r="L13" s="41"/>
      <c r="M13" s="41"/>
      <c r="N13" s="41"/>
    </row>
    <row r="14" spans="1:14" s="27" customFormat="1" ht="12.75" customHeight="1">
      <c r="A14" s="44" t="s">
        <v>12</v>
      </c>
      <c r="B14" s="45" t="s">
        <v>13</v>
      </c>
      <c r="C14" s="190">
        <v>271.837037</v>
      </c>
      <c r="D14" s="191">
        <v>88.57773</v>
      </c>
      <c r="E14" s="190">
        <v>287.380073</v>
      </c>
      <c r="F14" s="191">
        <v>64.109126</v>
      </c>
      <c r="G14" s="192">
        <v>105.71777715484735</v>
      </c>
      <c r="H14" s="193">
        <v>72.37612207944368</v>
      </c>
      <c r="I14" s="35"/>
      <c r="J14" s="35"/>
      <c r="K14" s="40"/>
      <c r="L14" s="41"/>
      <c r="M14" s="41"/>
      <c r="N14" s="41"/>
    </row>
    <row r="15" spans="1:14" s="27" customFormat="1" ht="12.75" customHeight="1">
      <c r="A15" s="44" t="s">
        <v>14</v>
      </c>
      <c r="B15" s="45" t="s">
        <v>15</v>
      </c>
      <c r="C15" s="190">
        <v>29.168107</v>
      </c>
      <c r="D15" s="191">
        <v>5.127457</v>
      </c>
      <c r="E15" s="190">
        <v>29.485759</v>
      </c>
      <c r="F15" s="191">
        <v>3.492596</v>
      </c>
      <c r="G15" s="192">
        <v>101.08903879158152</v>
      </c>
      <c r="H15" s="193">
        <v>68.1155590383303</v>
      </c>
      <c r="I15" s="35"/>
      <c r="J15" s="35"/>
      <c r="K15" s="40"/>
      <c r="L15" s="41"/>
      <c r="M15" s="41"/>
      <c r="N15" s="41"/>
    </row>
    <row r="16" spans="1:14" s="27" customFormat="1" ht="12.75" customHeight="1">
      <c r="A16" s="44" t="s">
        <v>16</v>
      </c>
      <c r="B16" s="45" t="s">
        <v>17</v>
      </c>
      <c r="C16" s="190">
        <v>226.154384</v>
      </c>
      <c r="D16" s="191">
        <v>308.273477</v>
      </c>
      <c r="E16" s="190">
        <v>226.141728</v>
      </c>
      <c r="F16" s="191">
        <v>205.35599</v>
      </c>
      <c r="G16" s="192">
        <v>99.99440382283281</v>
      </c>
      <c r="H16" s="193">
        <v>66.61487455828059</v>
      </c>
      <c r="I16" s="35"/>
      <c r="J16" s="35"/>
      <c r="K16" s="40"/>
      <c r="L16" s="41"/>
      <c r="M16" s="41"/>
      <c r="N16" s="41"/>
    </row>
    <row r="17" spans="1:14" s="27" customFormat="1" ht="12.75" customHeight="1">
      <c r="A17" s="44" t="s">
        <v>18</v>
      </c>
      <c r="B17" s="45" t="s">
        <v>19</v>
      </c>
      <c r="C17" s="190">
        <v>19.67022</v>
      </c>
      <c r="D17" s="191">
        <v>12.425532</v>
      </c>
      <c r="E17" s="190">
        <v>14.958594</v>
      </c>
      <c r="F17" s="191">
        <v>8.734407</v>
      </c>
      <c r="G17" s="192">
        <v>76.04690745705945</v>
      </c>
      <c r="H17" s="193">
        <v>70.29402845689022</v>
      </c>
      <c r="I17" s="35"/>
      <c r="J17" s="35"/>
      <c r="K17" s="40"/>
      <c r="L17" s="41"/>
      <c r="M17" s="41"/>
      <c r="N17" s="41"/>
    </row>
    <row r="18" spans="1:14" s="27" customFormat="1" ht="12.75" customHeight="1">
      <c r="A18" s="44" t="s">
        <v>20</v>
      </c>
      <c r="B18" s="45" t="s">
        <v>21</v>
      </c>
      <c r="C18" s="190">
        <v>38.637717</v>
      </c>
      <c r="D18" s="191">
        <v>5.634558</v>
      </c>
      <c r="E18" s="190">
        <v>37.543633</v>
      </c>
      <c r="F18" s="191">
        <v>5.732508</v>
      </c>
      <c r="G18" s="192">
        <v>97.16835236409024</v>
      </c>
      <c r="H18" s="193">
        <v>101.73837947892275</v>
      </c>
      <c r="I18" s="35"/>
      <c r="J18" s="35"/>
      <c r="K18" s="40"/>
      <c r="L18" s="41"/>
      <c r="M18" s="41"/>
      <c r="N18" s="41"/>
    </row>
    <row r="19" spans="1:14" s="27" customFormat="1" ht="12.75" customHeight="1">
      <c r="A19" s="44" t="s">
        <v>22</v>
      </c>
      <c r="B19" s="45" t="s">
        <v>23</v>
      </c>
      <c r="C19" s="190">
        <v>154.416364</v>
      </c>
      <c r="D19" s="191">
        <v>48.299761</v>
      </c>
      <c r="E19" s="190">
        <v>155.000548</v>
      </c>
      <c r="F19" s="191">
        <v>41.149113</v>
      </c>
      <c r="G19" s="192">
        <v>100.37831741718774</v>
      </c>
      <c r="H19" s="193">
        <v>85.19527249834631</v>
      </c>
      <c r="I19" s="35"/>
      <c r="J19" s="35"/>
      <c r="K19" s="40"/>
      <c r="L19" s="41"/>
      <c r="M19" s="41"/>
      <c r="N19" s="41"/>
    </row>
    <row r="20" spans="1:14" s="27" customFormat="1" ht="12.75" customHeight="1">
      <c r="A20" s="44" t="s">
        <v>24</v>
      </c>
      <c r="B20" s="45" t="s">
        <v>25</v>
      </c>
      <c r="C20" s="190">
        <v>230.013025</v>
      </c>
      <c r="D20" s="191">
        <v>74.729213</v>
      </c>
      <c r="E20" s="190">
        <v>203.610874</v>
      </c>
      <c r="F20" s="191">
        <v>57.797639</v>
      </c>
      <c r="G20" s="192">
        <v>88.52145394809708</v>
      </c>
      <c r="H20" s="193">
        <v>77.34276420119666</v>
      </c>
      <c r="I20" s="35"/>
      <c r="J20" s="35"/>
      <c r="K20" s="40"/>
      <c r="L20" s="41"/>
      <c r="M20" s="41"/>
      <c r="N20" s="41"/>
    </row>
    <row r="21" spans="1:14" s="27" customFormat="1" ht="12.75" customHeight="1">
      <c r="A21" s="44" t="s">
        <v>26</v>
      </c>
      <c r="B21" s="45" t="s">
        <v>27</v>
      </c>
      <c r="C21" s="190">
        <v>101.588202</v>
      </c>
      <c r="D21" s="191">
        <v>71.23917</v>
      </c>
      <c r="E21" s="190">
        <v>81.525749</v>
      </c>
      <c r="F21" s="194">
        <v>47.379791</v>
      </c>
      <c r="G21" s="192">
        <v>80.25119787039839</v>
      </c>
      <c r="H21" s="193">
        <v>66.50806150605067</v>
      </c>
      <c r="I21" s="35"/>
      <c r="J21" s="35"/>
      <c r="K21" s="40"/>
      <c r="L21" s="41"/>
      <c r="M21" s="41"/>
      <c r="N21" s="41"/>
    </row>
    <row r="22" spans="1:14" s="27" customFormat="1" ht="12.75" customHeight="1">
      <c r="A22" s="46" t="s">
        <v>28</v>
      </c>
      <c r="B22" s="47" t="s">
        <v>29</v>
      </c>
      <c r="C22" s="195">
        <v>146.078758</v>
      </c>
      <c r="D22" s="196">
        <v>168.389638</v>
      </c>
      <c r="E22" s="195">
        <v>76.28117</v>
      </c>
      <c r="F22" s="196">
        <v>186.81365</v>
      </c>
      <c r="G22" s="197">
        <v>52.21920766878372</v>
      </c>
      <c r="H22" s="198">
        <v>110.94129794376065</v>
      </c>
      <c r="I22" s="35"/>
      <c r="J22" s="35"/>
      <c r="K22" s="40"/>
      <c r="L22" s="41"/>
      <c r="M22" s="41"/>
      <c r="N22" s="41"/>
    </row>
    <row r="23" spans="1:14" s="27" customFormat="1" ht="12.75" customHeight="1">
      <c r="A23" s="42" t="s">
        <v>30</v>
      </c>
      <c r="B23" s="48" t="s">
        <v>31</v>
      </c>
      <c r="C23" s="186">
        <v>34.269212</v>
      </c>
      <c r="D23" s="187">
        <v>142.764418</v>
      </c>
      <c r="E23" s="186">
        <v>22.900857</v>
      </c>
      <c r="F23" s="187">
        <v>105.966634</v>
      </c>
      <c r="G23" s="199">
        <v>66.82633087682318</v>
      </c>
      <c r="H23" s="189">
        <v>74.2248212015966</v>
      </c>
      <c r="I23" s="35"/>
      <c r="J23" s="35"/>
      <c r="K23" s="40"/>
      <c r="L23" s="41"/>
      <c r="M23" s="41"/>
      <c r="N23" s="41"/>
    </row>
    <row r="24" spans="1:14" s="27" customFormat="1" ht="12.75" customHeight="1">
      <c r="A24" s="44" t="s">
        <v>32</v>
      </c>
      <c r="B24" s="45" t="s">
        <v>33</v>
      </c>
      <c r="C24" s="190">
        <v>49.476633</v>
      </c>
      <c r="D24" s="191">
        <v>160.8314</v>
      </c>
      <c r="E24" s="190">
        <v>44.290665</v>
      </c>
      <c r="F24" s="191">
        <v>136.758412</v>
      </c>
      <c r="G24" s="192">
        <v>89.51834899517111</v>
      </c>
      <c r="H24" s="193">
        <v>85.03215914305291</v>
      </c>
      <c r="I24" s="35"/>
      <c r="J24" s="35"/>
      <c r="K24" s="40"/>
      <c r="L24" s="41"/>
      <c r="M24" s="41"/>
      <c r="N24" s="41"/>
    </row>
    <row r="25" spans="1:14" s="27" customFormat="1" ht="12.75" customHeight="1">
      <c r="A25" s="44" t="s">
        <v>34</v>
      </c>
      <c r="B25" s="49" t="s">
        <v>35</v>
      </c>
      <c r="C25" s="190">
        <v>7.268995</v>
      </c>
      <c r="D25" s="191">
        <v>0.855145</v>
      </c>
      <c r="E25" s="190">
        <v>6.336998</v>
      </c>
      <c r="F25" s="191">
        <v>0.638858</v>
      </c>
      <c r="G25" s="192">
        <v>87.17846139665801</v>
      </c>
      <c r="H25" s="193">
        <v>74.70756421425607</v>
      </c>
      <c r="I25" s="35"/>
      <c r="J25" s="35"/>
      <c r="K25" s="40"/>
      <c r="L25" s="41"/>
      <c r="M25" s="41"/>
      <c r="N25" s="41"/>
    </row>
    <row r="26" spans="1:14" s="27" customFormat="1" ht="12.75" customHeight="1">
      <c r="A26" s="44" t="s">
        <v>36</v>
      </c>
      <c r="B26" s="49" t="s">
        <v>37</v>
      </c>
      <c r="C26" s="190">
        <v>1.060272</v>
      </c>
      <c r="D26" s="191">
        <v>0.247265</v>
      </c>
      <c r="E26" s="190">
        <v>0.516738</v>
      </c>
      <c r="F26" s="191">
        <v>0.433222</v>
      </c>
      <c r="G26" s="192">
        <v>48.73636199013083</v>
      </c>
      <c r="H26" s="193">
        <v>175.2055487028087</v>
      </c>
      <c r="I26" s="35"/>
      <c r="J26" s="35"/>
      <c r="K26" s="40"/>
      <c r="L26" s="41"/>
      <c r="M26" s="41"/>
      <c r="N26" s="41"/>
    </row>
    <row r="27" spans="1:14" s="27" customFormat="1" ht="12.75" customHeight="1">
      <c r="A27" s="44" t="s">
        <v>38</v>
      </c>
      <c r="B27" s="49" t="s">
        <v>39</v>
      </c>
      <c r="C27" s="190">
        <v>169.790868</v>
      </c>
      <c r="D27" s="191">
        <v>48.993893</v>
      </c>
      <c r="E27" s="190">
        <v>154.421042</v>
      </c>
      <c r="F27" s="191">
        <v>76.171093</v>
      </c>
      <c r="G27" s="192">
        <v>90.9477899600584</v>
      </c>
      <c r="H27" s="193">
        <v>155.47058691580193</v>
      </c>
      <c r="I27" s="35"/>
      <c r="J27" s="35"/>
      <c r="K27" s="40"/>
      <c r="L27" s="41"/>
      <c r="M27" s="41"/>
      <c r="N27" s="41"/>
    </row>
    <row r="28" spans="1:14" s="27" customFormat="1" ht="12.75" customHeight="1">
      <c r="A28" s="44" t="s">
        <v>40</v>
      </c>
      <c r="B28" s="49" t="s">
        <v>41</v>
      </c>
      <c r="C28" s="190">
        <v>120.825524</v>
      </c>
      <c r="D28" s="191">
        <v>44.993806</v>
      </c>
      <c r="E28" s="190">
        <v>118.616932</v>
      </c>
      <c r="F28" s="191">
        <v>39.342324</v>
      </c>
      <c r="G28" s="192">
        <v>98.17208158766189</v>
      </c>
      <c r="H28" s="193">
        <v>87.43942221736032</v>
      </c>
      <c r="I28" s="35"/>
      <c r="J28" s="35"/>
      <c r="K28" s="40"/>
      <c r="L28" s="41"/>
      <c r="M28" s="41"/>
      <c r="N28" s="41"/>
    </row>
    <row r="29" spans="1:14" s="27" customFormat="1" ht="12.75" customHeight="1">
      <c r="A29" s="44" t="s">
        <v>42</v>
      </c>
      <c r="B29" s="49" t="s">
        <v>43</v>
      </c>
      <c r="C29" s="190">
        <v>120.953387</v>
      </c>
      <c r="D29" s="191">
        <v>164.180704</v>
      </c>
      <c r="E29" s="190">
        <v>119.597346</v>
      </c>
      <c r="F29" s="191">
        <v>152.878004</v>
      </c>
      <c r="G29" s="192">
        <v>98.87887306537351</v>
      </c>
      <c r="H29" s="193">
        <v>93.1156952524701</v>
      </c>
      <c r="I29" s="35"/>
      <c r="J29" s="35"/>
      <c r="K29" s="40"/>
      <c r="L29" s="41"/>
      <c r="M29" s="41"/>
      <c r="N29" s="41"/>
    </row>
    <row r="30" spans="1:14" s="27" customFormat="1" ht="12.75" customHeight="1">
      <c r="A30" s="44" t="s">
        <v>44</v>
      </c>
      <c r="B30" s="49" t="s">
        <v>45</v>
      </c>
      <c r="C30" s="190">
        <v>142.745424</v>
      </c>
      <c r="D30" s="191">
        <v>139.938895</v>
      </c>
      <c r="E30" s="190">
        <v>130.983436</v>
      </c>
      <c r="F30" s="191">
        <v>141.618709</v>
      </c>
      <c r="G30" s="192">
        <v>91.76016458503075</v>
      </c>
      <c r="H30" s="193">
        <v>101.20039107068838</v>
      </c>
      <c r="I30" s="35"/>
      <c r="J30" s="35"/>
      <c r="K30" s="40"/>
      <c r="L30" s="41"/>
      <c r="M30" s="41"/>
      <c r="N30" s="41"/>
    </row>
    <row r="31" spans="1:14" s="27" customFormat="1" ht="12.75" customHeight="1">
      <c r="A31" s="44" t="s">
        <v>46</v>
      </c>
      <c r="B31" s="49" t="s">
        <v>47</v>
      </c>
      <c r="C31" s="190">
        <v>174.584869</v>
      </c>
      <c r="D31" s="191">
        <v>88.017092</v>
      </c>
      <c r="E31" s="190">
        <v>178.771031</v>
      </c>
      <c r="F31" s="191">
        <v>75.482281</v>
      </c>
      <c r="G31" s="192">
        <v>102.39778053159922</v>
      </c>
      <c r="H31" s="193">
        <v>85.75866264702314</v>
      </c>
      <c r="I31" s="35"/>
      <c r="J31" s="35"/>
      <c r="K31" s="40"/>
      <c r="L31" s="41"/>
      <c r="M31" s="41"/>
      <c r="N31" s="41"/>
    </row>
    <row r="32" spans="1:14" s="27" customFormat="1" ht="12.75" customHeight="1">
      <c r="A32" s="50" t="s">
        <v>48</v>
      </c>
      <c r="B32" s="51" t="s">
        <v>49</v>
      </c>
      <c r="C32" s="200">
        <v>127.271279</v>
      </c>
      <c r="D32" s="201">
        <v>43.684936</v>
      </c>
      <c r="E32" s="200">
        <v>119.992042</v>
      </c>
      <c r="F32" s="201">
        <v>37.279446</v>
      </c>
      <c r="G32" s="202">
        <v>94.28053441656698</v>
      </c>
      <c r="H32" s="203">
        <v>85.33707363105671</v>
      </c>
      <c r="I32" s="35"/>
      <c r="J32" s="35"/>
      <c r="K32" s="40"/>
      <c r="L32" s="41"/>
      <c r="M32" s="41"/>
      <c r="N32" s="41"/>
    </row>
    <row r="33" spans="1:14" s="27" customFormat="1" ht="12.75" customHeight="1">
      <c r="A33" s="52" t="s">
        <v>50</v>
      </c>
      <c r="B33" s="53" t="s">
        <v>51</v>
      </c>
      <c r="C33" s="204">
        <v>196.375983</v>
      </c>
      <c r="D33" s="194">
        <v>111.21965</v>
      </c>
      <c r="E33" s="204">
        <v>200.934597</v>
      </c>
      <c r="F33" s="194">
        <v>110.620247</v>
      </c>
      <c r="G33" s="205">
        <v>102.321370429499</v>
      </c>
      <c r="H33" s="206">
        <v>99.46106375986618</v>
      </c>
      <c r="I33" s="35"/>
      <c r="J33" s="35"/>
      <c r="K33" s="40"/>
      <c r="L33" s="41"/>
      <c r="M33" s="41"/>
      <c r="N33" s="41"/>
    </row>
    <row r="34" spans="1:14" s="27" customFormat="1" ht="12.75" customHeight="1">
      <c r="A34" s="44" t="s">
        <v>52</v>
      </c>
      <c r="B34" s="49" t="s">
        <v>53</v>
      </c>
      <c r="C34" s="190">
        <v>265.990006</v>
      </c>
      <c r="D34" s="191">
        <v>156.25505</v>
      </c>
      <c r="E34" s="190">
        <v>297.605605</v>
      </c>
      <c r="F34" s="191">
        <v>129.336577</v>
      </c>
      <c r="G34" s="192">
        <v>111.88601010821438</v>
      </c>
      <c r="H34" s="193">
        <v>82.77273406523501</v>
      </c>
      <c r="I34" s="35"/>
      <c r="J34" s="35"/>
      <c r="K34" s="40"/>
      <c r="L34" s="41"/>
      <c r="M34" s="41"/>
      <c r="N34" s="41"/>
    </row>
    <row r="35" spans="1:14" s="27" customFormat="1" ht="12.75" customHeight="1">
      <c r="A35" s="44" t="s">
        <v>54</v>
      </c>
      <c r="B35" s="49" t="s">
        <v>55</v>
      </c>
      <c r="C35" s="190">
        <v>150.646426</v>
      </c>
      <c r="D35" s="191">
        <v>53.540767</v>
      </c>
      <c r="E35" s="190">
        <v>104.473554</v>
      </c>
      <c r="F35" s="191">
        <v>42.96288</v>
      </c>
      <c r="G35" s="192">
        <v>69.35017097584513</v>
      </c>
      <c r="H35" s="193">
        <v>80.24330320109159</v>
      </c>
      <c r="I35" s="35"/>
      <c r="J35" s="35"/>
      <c r="K35" s="40"/>
      <c r="L35" s="41"/>
      <c r="M35" s="41"/>
      <c r="N35" s="41"/>
    </row>
    <row r="36" spans="1:14" s="27" customFormat="1" ht="12.75" customHeight="1">
      <c r="A36" s="44" t="s">
        <v>56</v>
      </c>
      <c r="B36" s="49" t="s">
        <v>57</v>
      </c>
      <c r="C36" s="190">
        <v>69.38468</v>
      </c>
      <c r="D36" s="191">
        <v>1.652308</v>
      </c>
      <c r="E36" s="190">
        <v>55.490225</v>
      </c>
      <c r="F36" s="191">
        <v>0</v>
      </c>
      <c r="G36" s="192">
        <v>79.97475091043152</v>
      </c>
      <c r="H36" s="193">
        <v>0</v>
      </c>
      <c r="I36" s="35"/>
      <c r="J36" s="35"/>
      <c r="K36" s="40"/>
      <c r="L36" s="41"/>
      <c r="M36" s="41"/>
      <c r="N36" s="41"/>
    </row>
    <row r="37" spans="1:14" s="27" customFormat="1" ht="12.75" customHeight="1">
      <c r="A37" s="44" t="s">
        <v>58</v>
      </c>
      <c r="B37" s="49" t="s">
        <v>59</v>
      </c>
      <c r="C37" s="190">
        <v>135.186737</v>
      </c>
      <c r="D37" s="191">
        <v>300.909442</v>
      </c>
      <c r="E37" s="190">
        <v>119.827122</v>
      </c>
      <c r="F37" s="191">
        <v>222.744543</v>
      </c>
      <c r="G37" s="192">
        <v>88.63822343755513</v>
      </c>
      <c r="H37" s="193">
        <v>74.02377988524533</v>
      </c>
      <c r="I37" s="35"/>
      <c r="J37" s="35"/>
      <c r="K37" s="40"/>
      <c r="L37" s="41"/>
      <c r="M37" s="41"/>
      <c r="N37" s="41"/>
    </row>
    <row r="38" spans="1:14" s="27" customFormat="1" ht="12.75" customHeight="1">
      <c r="A38" s="44" t="s">
        <v>60</v>
      </c>
      <c r="B38" s="49" t="s">
        <v>61</v>
      </c>
      <c r="C38" s="190">
        <v>496.245202</v>
      </c>
      <c r="D38" s="191">
        <v>28.784841</v>
      </c>
      <c r="E38" s="190">
        <v>235.088756</v>
      </c>
      <c r="F38" s="191">
        <v>20.427803</v>
      </c>
      <c r="G38" s="192">
        <v>47.37350709941977</v>
      </c>
      <c r="H38" s="193">
        <v>70.96722542257574</v>
      </c>
      <c r="I38" s="35"/>
      <c r="J38" s="35"/>
      <c r="K38" s="40"/>
      <c r="L38" s="41"/>
      <c r="M38" s="41"/>
      <c r="N38" s="41"/>
    </row>
    <row r="39" spans="1:14" s="27" customFormat="1" ht="12.75" customHeight="1">
      <c r="A39" s="44" t="s">
        <v>62</v>
      </c>
      <c r="B39" s="49" t="s">
        <v>63</v>
      </c>
      <c r="C39" s="190">
        <v>6473.699337</v>
      </c>
      <c r="D39" s="191">
        <v>2522.221004</v>
      </c>
      <c r="E39" s="190">
        <v>4648.784074</v>
      </c>
      <c r="F39" s="191">
        <v>1842.905482</v>
      </c>
      <c r="G39" s="192">
        <v>71.81031790324556</v>
      </c>
      <c r="H39" s="193">
        <v>73.06677246273539</v>
      </c>
      <c r="I39" s="35"/>
      <c r="J39" s="35"/>
      <c r="K39" s="40"/>
      <c r="L39" s="41"/>
      <c r="M39" s="41"/>
      <c r="N39" s="41"/>
    </row>
    <row r="40" spans="1:14" s="27" customFormat="1" ht="12.75" customHeight="1">
      <c r="A40" s="44" t="s">
        <v>64</v>
      </c>
      <c r="B40" s="49" t="s">
        <v>65</v>
      </c>
      <c r="C40" s="190">
        <v>273.784161</v>
      </c>
      <c r="D40" s="191">
        <v>107.814174</v>
      </c>
      <c r="E40" s="190">
        <v>203.127816</v>
      </c>
      <c r="F40" s="191">
        <v>92.954227</v>
      </c>
      <c r="G40" s="192">
        <v>74.19268348397992</v>
      </c>
      <c r="H40" s="193">
        <v>86.21707476050413</v>
      </c>
      <c r="I40" s="35"/>
      <c r="J40" s="35"/>
      <c r="K40" s="40"/>
      <c r="L40" s="41"/>
      <c r="M40" s="41"/>
      <c r="N40" s="41"/>
    </row>
    <row r="41" spans="1:14" s="27" customFormat="1" ht="12.75" customHeight="1">
      <c r="A41" s="44" t="s">
        <v>66</v>
      </c>
      <c r="B41" s="49" t="s">
        <v>67</v>
      </c>
      <c r="C41" s="190">
        <v>434.332151</v>
      </c>
      <c r="D41" s="191">
        <v>397.37438</v>
      </c>
      <c r="E41" s="190">
        <v>250.505336</v>
      </c>
      <c r="F41" s="191">
        <v>274.084092</v>
      </c>
      <c r="G41" s="192">
        <v>57.67598263753677</v>
      </c>
      <c r="H41" s="193">
        <v>68.97377027678534</v>
      </c>
      <c r="I41" s="35"/>
      <c r="J41" s="35"/>
      <c r="K41" s="40"/>
      <c r="L41" s="41"/>
      <c r="M41" s="41"/>
      <c r="N41" s="41"/>
    </row>
    <row r="42" spans="1:14" s="27" customFormat="1" ht="12.75" customHeight="1">
      <c r="A42" s="46" t="s">
        <v>68</v>
      </c>
      <c r="B42" s="54" t="s">
        <v>69</v>
      </c>
      <c r="C42" s="195">
        <v>1224.854173</v>
      </c>
      <c r="D42" s="196">
        <v>258.83552</v>
      </c>
      <c r="E42" s="195">
        <v>1377.548544</v>
      </c>
      <c r="F42" s="196">
        <v>261.052917</v>
      </c>
      <c r="G42" s="197">
        <v>112.46633063477344</v>
      </c>
      <c r="H42" s="198">
        <v>100.8566818804467</v>
      </c>
      <c r="I42" s="35"/>
      <c r="J42" s="35"/>
      <c r="K42" s="40"/>
      <c r="L42" s="41"/>
      <c r="M42" s="41"/>
      <c r="N42" s="41"/>
    </row>
    <row r="43" spans="1:14" s="27" customFormat="1" ht="12.75" customHeight="1">
      <c r="A43" s="42" t="s">
        <v>70</v>
      </c>
      <c r="B43" s="55" t="s">
        <v>71</v>
      </c>
      <c r="C43" s="186">
        <v>137.796246</v>
      </c>
      <c r="D43" s="187">
        <v>195.823593</v>
      </c>
      <c r="E43" s="186">
        <v>56.920805</v>
      </c>
      <c r="F43" s="187">
        <v>114.57276</v>
      </c>
      <c r="G43" s="199">
        <v>41.307950435746996</v>
      </c>
      <c r="H43" s="189">
        <v>58.50814921979295</v>
      </c>
      <c r="I43" s="35"/>
      <c r="J43" s="35"/>
      <c r="K43" s="40"/>
      <c r="L43" s="41"/>
      <c r="M43" s="41"/>
      <c r="N43" s="41"/>
    </row>
    <row r="44" spans="1:14" s="27" customFormat="1" ht="12.75" customHeight="1">
      <c r="A44" s="44" t="s">
        <v>72</v>
      </c>
      <c r="B44" s="49" t="s">
        <v>73</v>
      </c>
      <c r="C44" s="190">
        <v>313.731319</v>
      </c>
      <c r="D44" s="191">
        <v>79.354078</v>
      </c>
      <c r="E44" s="190">
        <v>254.446624</v>
      </c>
      <c r="F44" s="191">
        <v>77.417462</v>
      </c>
      <c r="G44" s="192">
        <v>81.10335455543093</v>
      </c>
      <c r="H44" s="193">
        <v>97.55952554826483</v>
      </c>
      <c r="I44" s="35"/>
      <c r="J44" s="35"/>
      <c r="K44" s="40"/>
      <c r="L44" s="41"/>
      <c r="M44" s="41"/>
      <c r="N44" s="41"/>
    </row>
    <row r="45" spans="1:14" s="27" customFormat="1" ht="12.75" customHeight="1">
      <c r="A45" s="44" t="s">
        <v>74</v>
      </c>
      <c r="B45" s="49" t="s">
        <v>75</v>
      </c>
      <c r="C45" s="190">
        <v>185.842225</v>
      </c>
      <c r="D45" s="191">
        <v>129.526464</v>
      </c>
      <c r="E45" s="190">
        <v>196.908528</v>
      </c>
      <c r="F45" s="191">
        <v>102.765707</v>
      </c>
      <c r="G45" s="192">
        <v>105.95467633902898</v>
      </c>
      <c r="H45" s="193">
        <v>79.33954485162198</v>
      </c>
      <c r="I45" s="35"/>
      <c r="J45" s="35"/>
      <c r="K45" s="40"/>
      <c r="L45" s="41"/>
      <c r="M45" s="41"/>
      <c r="N45" s="41"/>
    </row>
    <row r="46" spans="1:14" s="27" customFormat="1" ht="12.75" customHeight="1">
      <c r="A46" s="44" t="s">
        <v>76</v>
      </c>
      <c r="B46" s="49" t="s">
        <v>77</v>
      </c>
      <c r="C46" s="190">
        <v>177.645414</v>
      </c>
      <c r="D46" s="191">
        <v>81.136079</v>
      </c>
      <c r="E46" s="190">
        <v>158.909342</v>
      </c>
      <c r="F46" s="191">
        <v>59.985936</v>
      </c>
      <c r="G46" s="192">
        <v>89.45310685025622</v>
      </c>
      <c r="H46" s="193">
        <v>73.9325054147613</v>
      </c>
      <c r="I46" s="35"/>
      <c r="J46" s="35"/>
      <c r="K46" s="40"/>
      <c r="L46" s="41"/>
      <c r="M46" s="41"/>
      <c r="N46" s="41"/>
    </row>
    <row r="47" spans="1:14" s="27" customFormat="1" ht="12.75" customHeight="1">
      <c r="A47" s="44" t="s">
        <v>78</v>
      </c>
      <c r="B47" s="49" t="s">
        <v>79</v>
      </c>
      <c r="C47" s="190">
        <v>49.071786</v>
      </c>
      <c r="D47" s="191">
        <v>28.787316</v>
      </c>
      <c r="E47" s="190">
        <v>48.787769</v>
      </c>
      <c r="F47" s="191">
        <v>29.889591</v>
      </c>
      <c r="G47" s="192">
        <v>99.42122139186048</v>
      </c>
      <c r="H47" s="193">
        <v>103.82903011868143</v>
      </c>
      <c r="I47" s="35"/>
      <c r="J47" s="35"/>
      <c r="K47" s="40"/>
      <c r="L47" s="41"/>
      <c r="M47" s="41"/>
      <c r="N47" s="41"/>
    </row>
    <row r="48" spans="1:14" s="27" customFormat="1" ht="12.75" customHeight="1">
      <c r="A48" s="44" t="s">
        <v>80</v>
      </c>
      <c r="B48" s="49" t="s">
        <v>81</v>
      </c>
      <c r="C48" s="190">
        <v>6.080281</v>
      </c>
      <c r="D48" s="191">
        <v>6.315327</v>
      </c>
      <c r="E48" s="190">
        <v>4.556093</v>
      </c>
      <c r="F48" s="191">
        <v>3.701739</v>
      </c>
      <c r="G48" s="192">
        <v>74.9322769786462</v>
      </c>
      <c r="H48" s="193">
        <v>58.61515959506135</v>
      </c>
      <c r="I48" s="35"/>
      <c r="J48" s="35"/>
      <c r="K48" s="40"/>
      <c r="L48" s="41"/>
      <c r="M48" s="41"/>
      <c r="N48" s="41"/>
    </row>
    <row r="49" spans="1:14" s="27" customFormat="1" ht="12.75" customHeight="1">
      <c r="A49" s="44" t="s">
        <v>82</v>
      </c>
      <c r="B49" s="49" t="s">
        <v>83</v>
      </c>
      <c r="C49" s="190">
        <v>30.85078</v>
      </c>
      <c r="D49" s="191">
        <v>9.958422</v>
      </c>
      <c r="E49" s="190">
        <v>23.72479</v>
      </c>
      <c r="F49" s="191">
        <v>6.991273</v>
      </c>
      <c r="G49" s="192">
        <v>76.90175094438455</v>
      </c>
      <c r="H49" s="193">
        <v>70.20462679729779</v>
      </c>
      <c r="I49" s="35"/>
      <c r="J49" s="35"/>
      <c r="K49" s="40"/>
      <c r="L49" s="41"/>
      <c r="M49" s="41"/>
      <c r="N49" s="41"/>
    </row>
    <row r="50" spans="1:14" s="27" customFormat="1" ht="12.75" customHeight="1">
      <c r="A50" s="44" t="s">
        <v>84</v>
      </c>
      <c r="B50" s="49" t="s">
        <v>85</v>
      </c>
      <c r="C50" s="190">
        <v>423.584877</v>
      </c>
      <c r="D50" s="191">
        <v>175.384931</v>
      </c>
      <c r="E50" s="190">
        <v>362.748149</v>
      </c>
      <c r="F50" s="191">
        <v>125.279526</v>
      </c>
      <c r="G50" s="192">
        <v>85.63765344247642</v>
      </c>
      <c r="H50" s="193">
        <v>71.43118013941574</v>
      </c>
      <c r="I50" s="35"/>
      <c r="J50" s="35"/>
      <c r="K50" s="40"/>
      <c r="L50" s="41"/>
      <c r="M50" s="41"/>
      <c r="N50" s="41"/>
    </row>
    <row r="51" spans="1:14" s="27" customFormat="1" ht="12.75" customHeight="1">
      <c r="A51" s="44" t="s">
        <v>86</v>
      </c>
      <c r="B51" s="49" t="s">
        <v>87</v>
      </c>
      <c r="C51" s="190">
        <v>2026.010855</v>
      </c>
      <c r="D51" s="191">
        <v>1396.480233</v>
      </c>
      <c r="E51" s="190">
        <v>1620.84148</v>
      </c>
      <c r="F51" s="191">
        <v>1190.636083</v>
      </c>
      <c r="G51" s="192">
        <v>80.00161874749679</v>
      </c>
      <c r="H51" s="193">
        <v>85.25978777674543</v>
      </c>
      <c r="I51" s="35"/>
      <c r="J51" s="35"/>
      <c r="K51" s="40"/>
      <c r="L51" s="41"/>
      <c r="M51" s="41"/>
      <c r="N51" s="41"/>
    </row>
    <row r="52" spans="1:14" s="27" customFormat="1" ht="12.75" customHeight="1">
      <c r="A52" s="50" t="s">
        <v>88</v>
      </c>
      <c r="B52" s="51" t="s">
        <v>89</v>
      </c>
      <c r="C52" s="200">
        <v>839.269388</v>
      </c>
      <c r="D52" s="201">
        <v>931.785329</v>
      </c>
      <c r="E52" s="200">
        <v>592.31385</v>
      </c>
      <c r="F52" s="201">
        <v>740.56433</v>
      </c>
      <c r="G52" s="202">
        <v>70.57493797212105</v>
      </c>
      <c r="H52" s="203">
        <v>79.47799852083742</v>
      </c>
      <c r="I52" s="35"/>
      <c r="J52" s="35"/>
      <c r="K52" s="40"/>
      <c r="L52" s="41"/>
      <c r="M52" s="41"/>
      <c r="N52" s="41"/>
    </row>
    <row r="53" spans="1:14" s="27" customFormat="1" ht="12.75" customHeight="1">
      <c r="A53" s="52" t="s">
        <v>90</v>
      </c>
      <c r="B53" s="53" t="s">
        <v>91</v>
      </c>
      <c r="C53" s="204">
        <v>166.100078</v>
      </c>
      <c r="D53" s="194">
        <v>72.909571</v>
      </c>
      <c r="E53" s="204">
        <v>103.239151</v>
      </c>
      <c r="F53" s="194">
        <v>49.238226</v>
      </c>
      <c r="G53" s="205">
        <v>62.154787790045475</v>
      </c>
      <c r="H53" s="206">
        <v>67.53328174156998</v>
      </c>
      <c r="I53" s="35"/>
      <c r="J53" s="35"/>
      <c r="K53" s="40"/>
      <c r="L53" s="41"/>
      <c r="M53" s="41"/>
      <c r="N53" s="41"/>
    </row>
    <row r="54" spans="1:14" s="27" customFormat="1" ht="12.75" customHeight="1">
      <c r="A54" s="44" t="s">
        <v>92</v>
      </c>
      <c r="B54" s="49" t="s">
        <v>93</v>
      </c>
      <c r="C54" s="190">
        <v>102.236553</v>
      </c>
      <c r="D54" s="191">
        <v>39.436197</v>
      </c>
      <c r="E54" s="190">
        <v>71.090724</v>
      </c>
      <c r="F54" s="191">
        <v>46.294502</v>
      </c>
      <c r="G54" s="192">
        <v>69.53552512671276</v>
      </c>
      <c r="H54" s="193">
        <v>117.39088837597602</v>
      </c>
      <c r="I54" s="35"/>
      <c r="J54" s="35"/>
      <c r="K54" s="40"/>
      <c r="L54" s="41"/>
      <c r="M54" s="41"/>
      <c r="N54" s="41"/>
    </row>
    <row r="55" spans="1:14" s="27" customFormat="1" ht="12.75" customHeight="1">
      <c r="A55" s="44" t="s">
        <v>94</v>
      </c>
      <c r="B55" s="49" t="s">
        <v>95</v>
      </c>
      <c r="C55" s="190">
        <v>1.374771</v>
      </c>
      <c r="D55" s="191">
        <v>0.869643</v>
      </c>
      <c r="E55" s="190">
        <v>1.622329</v>
      </c>
      <c r="F55" s="191">
        <v>0.280008</v>
      </c>
      <c r="G55" s="192">
        <v>118.00721720199219</v>
      </c>
      <c r="H55" s="193">
        <v>32.19803988533225</v>
      </c>
      <c r="I55" s="35"/>
      <c r="J55" s="35"/>
      <c r="K55" s="40"/>
      <c r="L55" s="41"/>
      <c r="M55" s="41"/>
      <c r="N55" s="41"/>
    </row>
    <row r="56" spans="1:14" s="27" customFormat="1" ht="12.75" customHeight="1">
      <c r="A56" s="44" t="s">
        <v>96</v>
      </c>
      <c r="B56" s="49" t="s">
        <v>97</v>
      </c>
      <c r="C56" s="190">
        <v>445.11539</v>
      </c>
      <c r="D56" s="191">
        <v>802.940915</v>
      </c>
      <c r="E56" s="190">
        <v>306.965106</v>
      </c>
      <c r="F56" s="191">
        <v>551.842803</v>
      </c>
      <c r="G56" s="192">
        <v>68.96304034780734</v>
      </c>
      <c r="H56" s="193">
        <v>68.727697479459</v>
      </c>
      <c r="I56" s="35"/>
      <c r="J56" s="35"/>
      <c r="K56" s="40"/>
      <c r="L56" s="41"/>
      <c r="M56" s="41"/>
      <c r="N56" s="41"/>
    </row>
    <row r="57" spans="1:14" s="27" customFormat="1" ht="12.75" customHeight="1">
      <c r="A57" s="44" t="s">
        <v>98</v>
      </c>
      <c r="B57" s="49" t="s">
        <v>99</v>
      </c>
      <c r="C57" s="190">
        <v>2.575986</v>
      </c>
      <c r="D57" s="191">
        <v>0.214255</v>
      </c>
      <c r="E57" s="190">
        <v>9.226138</v>
      </c>
      <c r="F57" s="191">
        <v>0.268905</v>
      </c>
      <c r="G57" s="192">
        <v>358.1594775748005</v>
      </c>
      <c r="H57" s="193">
        <v>125.50698933513804</v>
      </c>
      <c r="I57" s="35"/>
      <c r="J57" s="35"/>
      <c r="K57" s="40"/>
      <c r="L57" s="41"/>
      <c r="M57" s="41"/>
      <c r="N57" s="41"/>
    </row>
    <row r="58" spans="1:14" s="27" customFormat="1" ht="12.75" customHeight="1">
      <c r="A58" s="44" t="s">
        <v>100</v>
      </c>
      <c r="B58" s="49" t="s">
        <v>101</v>
      </c>
      <c r="C58" s="190">
        <v>3.128695</v>
      </c>
      <c r="D58" s="191">
        <v>0.581122</v>
      </c>
      <c r="E58" s="190">
        <v>2.964232</v>
      </c>
      <c r="F58" s="191">
        <v>1.149714</v>
      </c>
      <c r="G58" s="192">
        <v>94.74339940454406</v>
      </c>
      <c r="H58" s="193">
        <v>197.84382625335124</v>
      </c>
      <c r="I58" s="35"/>
      <c r="J58" s="35"/>
      <c r="K58" s="40"/>
      <c r="L58" s="41"/>
      <c r="M58" s="41"/>
      <c r="N58" s="41"/>
    </row>
    <row r="59" spans="1:14" s="27" customFormat="1" ht="12.75" customHeight="1">
      <c r="A59" s="44" t="s">
        <v>102</v>
      </c>
      <c r="B59" s="49" t="s">
        <v>103</v>
      </c>
      <c r="C59" s="190">
        <v>106.527136</v>
      </c>
      <c r="D59" s="191">
        <v>77.636362</v>
      </c>
      <c r="E59" s="190">
        <v>79.220317</v>
      </c>
      <c r="F59" s="191">
        <v>59.915368</v>
      </c>
      <c r="G59" s="192">
        <v>74.36632577825053</v>
      </c>
      <c r="H59" s="193">
        <v>77.17436321913176</v>
      </c>
      <c r="I59" s="35"/>
      <c r="J59" s="35"/>
      <c r="K59" s="40"/>
      <c r="L59" s="41"/>
      <c r="M59" s="41"/>
      <c r="N59" s="41"/>
    </row>
    <row r="60" spans="1:14" s="27" customFormat="1" ht="12.75" customHeight="1">
      <c r="A60" s="44" t="s">
        <v>104</v>
      </c>
      <c r="B60" s="49" t="s">
        <v>105</v>
      </c>
      <c r="C60" s="190">
        <v>674.903239</v>
      </c>
      <c r="D60" s="191">
        <v>1029.740381</v>
      </c>
      <c r="E60" s="190">
        <v>579.831916</v>
      </c>
      <c r="F60" s="191">
        <v>923.003889</v>
      </c>
      <c r="G60" s="192">
        <v>85.91334023809597</v>
      </c>
      <c r="H60" s="193">
        <v>89.63462111718428</v>
      </c>
      <c r="I60" s="35"/>
      <c r="J60" s="35"/>
      <c r="K60" s="40"/>
      <c r="L60" s="41"/>
      <c r="M60" s="41"/>
      <c r="N60" s="41"/>
    </row>
    <row r="61" spans="1:14" s="27" customFormat="1" ht="12.75" customHeight="1">
      <c r="A61" s="44" t="s">
        <v>106</v>
      </c>
      <c r="B61" s="49" t="s">
        <v>107</v>
      </c>
      <c r="C61" s="190">
        <v>120.502343</v>
      </c>
      <c r="D61" s="191">
        <v>236.731935</v>
      </c>
      <c r="E61" s="190">
        <v>104.204427</v>
      </c>
      <c r="F61" s="191">
        <v>167.133847</v>
      </c>
      <c r="G61" s="192">
        <v>86.47502148568181</v>
      </c>
      <c r="H61" s="193">
        <v>70.60046503654017</v>
      </c>
      <c r="I61" s="35"/>
      <c r="J61" s="35"/>
      <c r="K61" s="40"/>
      <c r="L61" s="41"/>
      <c r="M61" s="41"/>
      <c r="N61" s="41"/>
    </row>
    <row r="62" spans="1:14" s="27" customFormat="1" ht="12.75" customHeight="1">
      <c r="A62" s="46" t="s">
        <v>108</v>
      </c>
      <c r="B62" s="54" t="s">
        <v>109</v>
      </c>
      <c r="C62" s="195">
        <v>2.794232</v>
      </c>
      <c r="D62" s="207">
        <v>0.012501</v>
      </c>
      <c r="E62" s="195">
        <v>2.588886</v>
      </c>
      <c r="F62" s="196">
        <v>0.04529</v>
      </c>
      <c r="G62" s="197">
        <v>92.65107550124685</v>
      </c>
      <c r="H62" s="198">
        <v>362.2910167186625</v>
      </c>
      <c r="I62" s="56"/>
      <c r="J62" s="56"/>
      <c r="K62" s="40"/>
      <c r="L62" s="41"/>
      <c r="M62" s="41"/>
      <c r="N62" s="41"/>
    </row>
    <row r="63" spans="1:14" s="27" customFormat="1" ht="12.75" customHeight="1">
      <c r="A63" s="42" t="s">
        <v>110</v>
      </c>
      <c r="B63" s="55" t="s">
        <v>111</v>
      </c>
      <c r="C63" s="186">
        <v>40.389324</v>
      </c>
      <c r="D63" s="208">
        <v>12.621086</v>
      </c>
      <c r="E63" s="186">
        <v>30.974536</v>
      </c>
      <c r="F63" s="187">
        <v>13.262441</v>
      </c>
      <c r="G63" s="199">
        <v>76.68990944240612</v>
      </c>
      <c r="H63" s="189">
        <v>105.08161500523808</v>
      </c>
      <c r="I63" s="56"/>
      <c r="J63" s="56"/>
      <c r="K63" s="40"/>
      <c r="L63" s="41"/>
      <c r="M63" s="41"/>
      <c r="N63" s="41"/>
    </row>
    <row r="64" spans="1:14" s="27" customFormat="1" ht="12.75" customHeight="1">
      <c r="A64" s="44" t="s">
        <v>112</v>
      </c>
      <c r="B64" s="49" t="s">
        <v>113</v>
      </c>
      <c r="C64" s="190">
        <v>112.960953</v>
      </c>
      <c r="D64" s="209">
        <v>21.124027</v>
      </c>
      <c r="E64" s="190">
        <v>109.666785</v>
      </c>
      <c r="F64" s="191">
        <v>23.540917</v>
      </c>
      <c r="G64" s="192">
        <v>97.08379939039644</v>
      </c>
      <c r="H64" s="193">
        <v>111.44142639090549</v>
      </c>
      <c r="I64" s="56"/>
      <c r="J64" s="56"/>
      <c r="K64" s="40"/>
      <c r="L64" s="41"/>
      <c r="M64" s="41"/>
      <c r="N64" s="41"/>
    </row>
    <row r="65" spans="1:14" s="27" customFormat="1" ht="12.75" customHeight="1">
      <c r="A65" s="44" t="s">
        <v>114</v>
      </c>
      <c r="B65" s="49" t="s">
        <v>115</v>
      </c>
      <c r="C65" s="190">
        <v>3.636249</v>
      </c>
      <c r="D65" s="209">
        <v>0.406829</v>
      </c>
      <c r="E65" s="190">
        <v>3.114692</v>
      </c>
      <c r="F65" s="191">
        <v>0.368238</v>
      </c>
      <c r="G65" s="192">
        <v>85.6567303284236</v>
      </c>
      <c r="H65" s="193">
        <v>90.5141963822638</v>
      </c>
      <c r="I65" s="35"/>
      <c r="J65" s="35"/>
      <c r="K65" s="40"/>
      <c r="L65" s="41"/>
      <c r="M65" s="41"/>
      <c r="N65" s="41"/>
    </row>
    <row r="66" spans="1:14" s="27" customFormat="1" ht="12.75" customHeight="1">
      <c r="A66" s="44" t="s">
        <v>116</v>
      </c>
      <c r="B66" s="49" t="s">
        <v>117</v>
      </c>
      <c r="C66" s="190">
        <v>117.31425</v>
      </c>
      <c r="D66" s="209">
        <v>224.022229</v>
      </c>
      <c r="E66" s="190">
        <v>89.308999</v>
      </c>
      <c r="F66" s="191">
        <v>118.77521</v>
      </c>
      <c r="G66" s="192">
        <v>76.12800576230083</v>
      </c>
      <c r="H66" s="193">
        <v>53.01938585746328</v>
      </c>
      <c r="I66" s="35"/>
      <c r="J66" s="35"/>
      <c r="K66" s="40"/>
      <c r="L66" s="41"/>
      <c r="M66" s="41"/>
      <c r="N66" s="41"/>
    </row>
    <row r="67" spans="1:14" s="27" customFormat="1" ht="12.75" customHeight="1">
      <c r="A67" s="44" t="s">
        <v>118</v>
      </c>
      <c r="B67" s="49" t="s">
        <v>119</v>
      </c>
      <c r="C67" s="190">
        <v>73.660856</v>
      </c>
      <c r="D67" s="209">
        <v>53.17538</v>
      </c>
      <c r="E67" s="190">
        <v>131.022638</v>
      </c>
      <c r="F67" s="191">
        <v>45.219739</v>
      </c>
      <c r="G67" s="192">
        <v>177.87281483668883</v>
      </c>
      <c r="H67" s="193">
        <v>85.03886385015021</v>
      </c>
      <c r="I67" s="35"/>
      <c r="J67" s="35"/>
      <c r="K67" s="40"/>
      <c r="L67" s="41"/>
      <c r="M67" s="41"/>
      <c r="N67" s="41"/>
    </row>
    <row r="68" spans="1:14" s="27" customFormat="1" ht="12.75" customHeight="1">
      <c r="A68" s="44" t="s">
        <v>120</v>
      </c>
      <c r="B68" s="49" t="s">
        <v>121</v>
      </c>
      <c r="C68" s="190">
        <v>108.002562</v>
      </c>
      <c r="D68" s="209">
        <v>67.825801</v>
      </c>
      <c r="E68" s="190">
        <v>85.95574</v>
      </c>
      <c r="F68" s="191">
        <v>47.978621</v>
      </c>
      <c r="G68" s="192">
        <v>79.58676017333738</v>
      </c>
      <c r="H68" s="193">
        <v>70.73800868197634</v>
      </c>
      <c r="I68" s="35"/>
      <c r="J68" s="35"/>
      <c r="K68" s="40"/>
      <c r="L68" s="41"/>
      <c r="M68" s="41"/>
      <c r="N68" s="41"/>
    </row>
    <row r="69" spans="1:14" s="27" customFormat="1" ht="12.75" customHeight="1">
      <c r="A69" s="44" t="s">
        <v>122</v>
      </c>
      <c r="B69" s="49" t="s">
        <v>123</v>
      </c>
      <c r="C69" s="190">
        <v>43.058719</v>
      </c>
      <c r="D69" s="209">
        <v>7.275823</v>
      </c>
      <c r="E69" s="190">
        <v>33.861186</v>
      </c>
      <c r="F69" s="191">
        <v>5.452884</v>
      </c>
      <c r="G69" s="192">
        <v>78.63955729848813</v>
      </c>
      <c r="H69" s="193">
        <v>74.9452536159827</v>
      </c>
      <c r="I69" s="35"/>
      <c r="J69" s="35"/>
      <c r="K69" s="40"/>
      <c r="L69" s="41"/>
      <c r="M69" s="41"/>
      <c r="N69" s="41"/>
    </row>
    <row r="70" spans="1:14" s="27" customFormat="1" ht="12.75" customHeight="1">
      <c r="A70" s="44" t="s">
        <v>124</v>
      </c>
      <c r="B70" s="49" t="s">
        <v>125</v>
      </c>
      <c r="C70" s="190">
        <v>35.300294</v>
      </c>
      <c r="D70" s="209">
        <v>26.108201</v>
      </c>
      <c r="E70" s="190">
        <v>32.177803</v>
      </c>
      <c r="F70" s="191">
        <v>13.608515</v>
      </c>
      <c r="G70" s="192">
        <v>91.15449010141387</v>
      </c>
      <c r="H70" s="193">
        <v>52.123526243727014</v>
      </c>
      <c r="I70" s="35"/>
      <c r="J70" s="35"/>
      <c r="K70" s="40"/>
      <c r="L70" s="41"/>
      <c r="M70" s="41"/>
      <c r="N70" s="41"/>
    </row>
    <row r="71" spans="1:14" s="27" customFormat="1" ht="12.75" customHeight="1">
      <c r="A71" s="44" t="s">
        <v>126</v>
      </c>
      <c r="B71" s="49" t="s">
        <v>127</v>
      </c>
      <c r="C71" s="190">
        <v>140.60978</v>
      </c>
      <c r="D71" s="209">
        <v>45.421265</v>
      </c>
      <c r="E71" s="190">
        <v>97.528583</v>
      </c>
      <c r="F71" s="191">
        <v>37.601948</v>
      </c>
      <c r="G71" s="192">
        <v>69.36116605829267</v>
      </c>
      <c r="H71" s="193">
        <v>82.78489821892896</v>
      </c>
      <c r="I71" s="35"/>
      <c r="J71" s="35"/>
      <c r="K71" s="40"/>
      <c r="L71" s="41"/>
      <c r="M71" s="41"/>
      <c r="N71" s="41"/>
    </row>
    <row r="72" spans="1:14" s="27" customFormat="1" ht="12.75" customHeight="1">
      <c r="A72" s="50" t="s">
        <v>128</v>
      </c>
      <c r="B72" s="51" t="s">
        <v>129</v>
      </c>
      <c r="C72" s="200">
        <v>46.138391</v>
      </c>
      <c r="D72" s="210">
        <v>38.969963</v>
      </c>
      <c r="E72" s="200">
        <v>35.942604</v>
      </c>
      <c r="F72" s="201">
        <v>47.879962</v>
      </c>
      <c r="G72" s="202">
        <v>77.90172830257562</v>
      </c>
      <c r="H72" s="203">
        <v>122.86376048137382</v>
      </c>
      <c r="I72" s="35"/>
      <c r="J72" s="35"/>
      <c r="K72" s="40"/>
      <c r="L72" s="41"/>
      <c r="M72" s="41"/>
      <c r="N72" s="41"/>
    </row>
    <row r="73" spans="1:14" s="27" customFormat="1" ht="12.75" customHeight="1">
      <c r="A73" s="52" t="s">
        <v>130</v>
      </c>
      <c r="B73" s="53" t="s">
        <v>131</v>
      </c>
      <c r="C73" s="204">
        <v>328.438266</v>
      </c>
      <c r="D73" s="211">
        <v>314.454607</v>
      </c>
      <c r="E73" s="204">
        <v>385.295299</v>
      </c>
      <c r="F73" s="194">
        <v>340.003031</v>
      </c>
      <c r="G73" s="205">
        <v>117.31133028208107</v>
      </c>
      <c r="H73" s="206">
        <v>108.12467791257387</v>
      </c>
      <c r="I73" s="35"/>
      <c r="J73" s="35"/>
      <c r="K73" s="40"/>
      <c r="L73" s="41"/>
      <c r="M73" s="41"/>
      <c r="N73" s="41"/>
    </row>
    <row r="74" spans="1:14" s="27" customFormat="1" ht="12.75" customHeight="1">
      <c r="A74" s="44" t="s">
        <v>132</v>
      </c>
      <c r="B74" s="49" t="s">
        <v>133</v>
      </c>
      <c r="C74" s="190">
        <v>267.570617</v>
      </c>
      <c r="D74" s="209">
        <v>378.322191</v>
      </c>
      <c r="E74" s="190">
        <v>323.263946</v>
      </c>
      <c r="F74" s="191">
        <v>324.248347</v>
      </c>
      <c r="G74" s="192">
        <v>120.81444129569725</v>
      </c>
      <c r="H74" s="193">
        <v>85.706933062248</v>
      </c>
      <c r="I74" s="35"/>
      <c r="J74" s="35"/>
      <c r="K74" s="40"/>
      <c r="L74" s="41"/>
      <c r="M74" s="41"/>
      <c r="N74" s="41"/>
    </row>
    <row r="75" spans="1:14" s="27" customFormat="1" ht="12.75" customHeight="1">
      <c r="A75" s="44" t="s">
        <v>134</v>
      </c>
      <c r="B75" s="49" t="s">
        <v>135</v>
      </c>
      <c r="C75" s="190">
        <v>98.191565</v>
      </c>
      <c r="D75" s="209">
        <v>79.995979</v>
      </c>
      <c r="E75" s="190">
        <v>84.504735</v>
      </c>
      <c r="F75" s="191">
        <v>67.023685</v>
      </c>
      <c r="G75" s="192">
        <v>86.06109394427108</v>
      </c>
      <c r="H75" s="193">
        <v>83.78381743412378</v>
      </c>
      <c r="I75" s="35"/>
      <c r="J75" s="35"/>
      <c r="K75" s="40"/>
      <c r="L75" s="41"/>
      <c r="M75" s="41"/>
      <c r="N75" s="41"/>
    </row>
    <row r="76" spans="1:14" s="27" customFormat="1" ht="12.75" customHeight="1">
      <c r="A76" s="44" t="s">
        <v>136</v>
      </c>
      <c r="B76" s="49" t="s">
        <v>137</v>
      </c>
      <c r="C76" s="190">
        <v>370.449781</v>
      </c>
      <c r="D76" s="209">
        <v>610.950245</v>
      </c>
      <c r="E76" s="190">
        <v>329.905717</v>
      </c>
      <c r="F76" s="191">
        <v>574.997149</v>
      </c>
      <c r="G76" s="192">
        <v>89.05544932688191</v>
      </c>
      <c r="H76" s="193">
        <v>94.11521702556975</v>
      </c>
      <c r="I76" s="35"/>
      <c r="J76" s="35"/>
      <c r="K76" s="40"/>
      <c r="L76" s="41"/>
      <c r="M76" s="41"/>
      <c r="N76" s="41"/>
    </row>
    <row r="77" spans="1:14" s="27" customFormat="1" ht="12.75" customHeight="1">
      <c r="A77" s="44" t="s">
        <v>138</v>
      </c>
      <c r="B77" s="49" t="s">
        <v>139</v>
      </c>
      <c r="C77" s="190">
        <v>9.93843</v>
      </c>
      <c r="D77" s="209">
        <v>9.030463</v>
      </c>
      <c r="E77" s="190">
        <v>12.782438</v>
      </c>
      <c r="F77" s="191">
        <v>10.02795</v>
      </c>
      <c r="G77" s="192">
        <v>128.6162703767094</v>
      </c>
      <c r="H77" s="193">
        <v>111.0458013060903</v>
      </c>
      <c r="I77" s="35"/>
      <c r="J77" s="35"/>
      <c r="K77" s="40"/>
      <c r="L77" s="41"/>
      <c r="M77" s="41"/>
      <c r="N77" s="41"/>
    </row>
    <row r="78" spans="1:14" s="27" customFormat="1" ht="12.75" customHeight="1">
      <c r="A78" s="44" t="s">
        <v>140</v>
      </c>
      <c r="B78" s="49" t="s">
        <v>141</v>
      </c>
      <c r="C78" s="190">
        <v>5.196964</v>
      </c>
      <c r="D78" s="209">
        <v>8.339174</v>
      </c>
      <c r="E78" s="190">
        <v>4.37681</v>
      </c>
      <c r="F78" s="191">
        <v>5.273366</v>
      </c>
      <c r="G78" s="192">
        <v>84.21859377898326</v>
      </c>
      <c r="H78" s="193">
        <v>63.23607110248569</v>
      </c>
      <c r="I78" s="35"/>
      <c r="J78" s="35"/>
      <c r="K78" s="40"/>
      <c r="L78" s="41"/>
      <c r="M78" s="41"/>
      <c r="N78" s="41"/>
    </row>
    <row r="79" spans="1:14" s="27" customFormat="1" ht="12.75" customHeight="1">
      <c r="A79" s="44" t="s">
        <v>142</v>
      </c>
      <c r="B79" s="49" t="s">
        <v>143</v>
      </c>
      <c r="C79" s="190">
        <v>4.598889</v>
      </c>
      <c r="D79" s="209">
        <v>1.466481</v>
      </c>
      <c r="E79" s="190">
        <v>4.176459</v>
      </c>
      <c r="F79" s="191">
        <v>1.033913</v>
      </c>
      <c r="G79" s="192">
        <v>90.8145206374844</v>
      </c>
      <c r="H79" s="193">
        <v>70.50299321982352</v>
      </c>
      <c r="I79" s="35"/>
      <c r="J79" s="35"/>
      <c r="K79" s="40"/>
      <c r="L79" s="41"/>
      <c r="M79" s="41"/>
      <c r="N79" s="41"/>
    </row>
    <row r="80" spans="1:14" s="27" customFormat="1" ht="12.75" customHeight="1">
      <c r="A80" s="44" t="s">
        <v>144</v>
      </c>
      <c r="B80" s="49" t="s">
        <v>145</v>
      </c>
      <c r="C80" s="190">
        <v>190.26027</v>
      </c>
      <c r="D80" s="209">
        <v>141.884257</v>
      </c>
      <c r="E80" s="190">
        <v>130.981228</v>
      </c>
      <c r="F80" s="191">
        <v>115.615685</v>
      </c>
      <c r="G80" s="192">
        <v>68.84318412877265</v>
      </c>
      <c r="H80" s="193">
        <v>81.48591495954341</v>
      </c>
      <c r="I80" s="35"/>
      <c r="J80" s="35"/>
      <c r="K80" s="40"/>
      <c r="L80" s="41"/>
      <c r="M80" s="41"/>
      <c r="N80" s="41"/>
    </row>
    <row r="81" spans="1:14" s="27" customFormat="1" ht="12.75" customHeight="1">
      <c r="A81" s="44" t="s">
        <v>146</v>
      </c>
      <c r="B81" s="49" t="s">
        <v>147</v>
      </c>
      <c r="C81" s="190">
        <v>169.298243</v>
      </c>
      <c r="D81" s="209">
        <v>94.732209</v>
      </c>
      <c r="E81" s="190">
        <v>122.855002</v>
      </c>
      <c r="F81" s="191">
        <v>45.800415</v>
      </c>
      <c r="G81" s="192">
        <v>72.56720437435372</v>
      </c>
      <c r="H81" s="193">
        <v>48.34724692211073</v>
      </c>
      <c r="I81" s="35"/>
      <c r="J81" s="35"/>
      <c r="K81" s="40"/>
      <c r="L81" s="41"/>
      <c r="M81" s="41"/>
      <c r="N81" s="41"/>
    </row>
    <row r="82" spans="1:14" s="27" customFormat="1" ht="12.75" customHeight="1">
      <c r="A82" s="46" t="s">
        <v>148</v>
      </c>
      <c r="B82" s="54" t="s">
        <v>149</v>
      </c>
      <c r="C82" s="195">
        <v>345.876362</v>
      </c>
      <c r="D82" s="207">
        <v>394.349659</v>
      </c>
      <c r="E82" s="195">
        <v>270.511502</v>
      </c>
      <c r="F82" s="196">
        <v>318.233655</v>
      </c>
      <c r="G82" s="197">
        <v>78.2104623848218</v>
      </c>
      <c r="H82" s="198">
        <v>80.6983466923703</v>
      </c>
      <c r="I82" s="35"/>
      <c r="J82" s="35"/>
      <c r="K82" s="40"/>
      <c r="L82" s="41"/>
      <c r="M82" s="41"/>
      <c r="N82" s="41"/>
    </row>
    <row r="83" spans="1:14" s="27" customFormat="1" ht="12.75" customHeight="1">
      <c r="A83" s="42" t="s">
        <v>150</v>
      </c>
      <c r="B83" s="55" t="s">
        <v>151</v>
      </c>
      <c r="C83" s="186">
        <v>101.378896</v>
      </c>
      <c r="D83" s="208">
        <v>148.339854</v>
      </c>
      <c r="E83" s="186">
        <v>99.292567</v>
      </c>
      <c r="F83" s="187">
        <v>141.446961</v>
      </c>
      <c r="G83" s="199">
        <v>97.94204801756769</v>
      </c>
      <c r="H83" s="189">
        <v>95.35331010909583</v>
      </c>
      <c r="I83" s="35"/>
      <c r="J83" s="35"/>
      <c r="K83" s="40"/>
      <c r="L83" s="41"/>
      <c r="M83" s="41"/>
      <c r="N83" s="41"/>
    </row>
    <row r="84" spans="1:14" s="27" customFormat="1" ht="12.75" customHeight="1">
      <c r="A84" s="44" t="s">
        <v>152</v>
      </c>
      <c r="B84" s="49" t="s">
        <v>153</v>
      </c>
      <c r="C84" s="190">
        <v>2059.442559</v>
      </c>
      <c r="D84" s="209">
        <v>3534.492912</v>
      </c>
      <c r="E84" s="190">
        <v>1125.159514</v>
      </c>
      <c r="F84" s="191">
        <v>2157.230059</v>
      </c>
      <c r="G84" s="192">
        <v>54.63417802467585</v>
      </c>
      <c r="H84" s="193">
        <v>61.03365073037668</v>
      </c>
      <c r="I84" s="35"/>
      <c r="J84" s="35"/>
      <c r="K84" s="40"/>
      <c r="L84" s="41"/>
      <c r="M84" s="41"/>
      <c r="N84" s="41"/>
    </row>
    <row r="85" spans="1:14" s="27" customFormat="1" ht="12.75" customHeight="1">
      <c r="A85" s="44" t="s">
        <v>154</v>
      </c>
      <c r="B85" s="49" t="s">
        <v>155</v>
      </c>
      <c r="C85" s="190">
        <v>1563.974575</v>
      </c>
      <c r="D85" s="209">
        <v>1680.817327</v>
      </c>
      <c r="E85" s="190">
        <v>1029.372713</v>
      </c>
      <c r="F85" s="191">
        <v>1089.556709</v>
      </c>
      <c r="G85" s="192">
        <v>65.81773958825386</v>
      </c>
      <c r="H85" s="193">
        <v>64.82302933803585</v>
      </c>
      <c r="I85" s="35"/>
      <c r="J85" s="35"/>
      <c r="K85" s="40"/>
      <c r="L85" s="41"/>
      <c r="M85" s="41"/>
      <c r="N85" s="41"/>
    </row>
    <row r="86" spans="1:14" s="27" customFormat="1" ht="12.75" customHeight="1">
      <c r="A86" s="44" t="s">
        <v>156</v>
      </c>
      <c r="B86" s="49" t="s">
        <v>157</v>
      </c>
      <c r="C86" s="190">
        <v>415.02399</v>
      </c>
      <c r="D86" s="209">
        <v>432.086139</v>
      </c>
      <c r="E86" s="190">
        <v>266.640275</v>
      </c>
      <c r="F86" s="191">
        <v>231.257488</v>
      </c>
      <c r="G86" s="192">
        <v>64.24695473627922</v>
      </c>
      <c r="H86" s="193">
        <v>53.52115403081699</v>
      </c>
      <c r="I86" s="35"/>
      <c r="J86" s="35"/>
      <c r="K86" s="40"/>
      <c r="L86" s="41"/>
      <c r="M86" s="41"/>
      <c r="N86" s="41"/>
    </row>
    <row r="87" spans="1:14" s="27" customFormat="1" ht="12.75" customHeight="1">
      <c r="A87" s="44" t="s">
        <v>158</v>
      </c>
      <c r="B87" s="49" t="s">
        <v>159</v>
      </c>
      <c r="C87" s="190">
        <v>8.040628</v>
      </c>
      <c r="D87" s="209">
        <v>7.812173</v>
      </c>
      <c r="E87" s="190">
        <v>4.030714</v>
      </c>
      <c r="F87" s="191">
        <v>9.439731</v>
      </c>
      <c r="G87" s="192">
        <v>50.129343130909675</v>
      </c>
      <c r="H87" s="193">
        <v>120.83361441176483</v>
      </c>
      <c r="I87" s="35"/>
      <c r="J87" s="35"/>
      <c r="K87" s="40"/>
      <c r="L87" s="41"/>
      <c r="M87" s="41"/>
      <c r="N87" s="41"/>
    </row>
    <row r="88" spans="1:14" s="27" customFormat="1" ht="12.75" customHeight="1">
      <c r="A88" s="44" t="s">
        <v>160</v>
      </c>
      <c r="B88" s="49" t="s">
        <v>161</v>
      </c>
      <c r="C88" s="190">
        <v>434.363994</v>
      </c>
      <c r="D88" s="209">
        <v>615.093912</v>
      </c>
      <c r="E88" s="190">
        <v>280.921181</v>
      </c>
      <c r="F88" s="191">
        <v>511.840542</v>
      </c>
      <c r="G88" s="192">
        <v>64.67414078525118</v>
      </c>
      <c r="H88" s="193">
        <v>83.21339750148591</v>
      </c>
      <c r="I88" s="35"/>
      <c r="J88" s="35"/>
      <c r="K88" s="40"/>
      <c r="L88" s="41"/>
      <c r="M88" s="41"/>
      <c r="N88" s="41"/>
    </row>
    <row r="89" spans="1:14" s="27" customFormat="1" ht="12.75" customHeight="1">
      <c r="A89" s="44" t="s">
        <v>162</v>
      </c>
      <c r="B89" s="49" t="s">
        <v>163</v>
      </c>
      <c r="C89" s="190">
        <v>7.226467</v>
      </c>
      <c r="D89" s="209">
        <v>1.946449</v>
      </c>
      <c r="E89" s="190">
        <v>3.355918</v>
      </c>
      <c r="F89" s="191">
        <v>2.047315</v>
      </c>
      <c r="G89" s="192">
        <v>46.43926278221432</v>
      </c>
      <c r="H89" s="193">
        <v>105.18205203424287</v>
      </c>
      <c r="I89" s="35"/>
      <c r="J89" s="35"/>
      <c r="K89" s="40"/>
      <c r="L89" s="41"/>
      <c r="M89" s="41"/>
      <c r="N89" s="41"/>
    </row>
    <row r="90" spans="1:14" s="27" customFormat="1" ht="12.75" customHeight="1">
      <c r="A90" s="44" t="s">
        <v>164</v>
      </c>
      <c r="B90" s="49" t="s">
        <v>165</v>
      </c>
      <c r="C90" s="190">
        <v>114.902878</v>
      </c>
      <c r="D90" s="209">
        <v>64.565287</v>
      </c>
      <c r="E90" s="190">
        <v>53.028539</v>
      </c>
      <c r="F90" s="191">
        <v>44.486916</v>
      </c>
      <c r="G90" s="192">
        <v>46.15074915704026</v>
      </c>
      <c r="H90" s="193">
        <v>68.90221985693334</v>
      </c>
      <c r="I90" s="35"/>
      <c r="J90" s="35"/>
      <c r="K90" s="40"/>
      <c r="L90" s="41"/>
      <c r="M90" s="41"/>
      <c r="N90" s="41"/>
    </row>
    <row r="91" spans="1:14" s="27" customFormat="1" ht="12.75" customHeight="1">
      <c r="A91" s="50" t="s">
        <v>166</v>
      </c>
      <c r="B91" s="51" t="s">
        <v>167</v>
      </c>
      <c r="C91" s="200">
        <v>49.512257</v>
      </c>
      <c r="D91" s="210">
        <v>24.495895</v>
      </c>
      <c r="E91" s="200">
        <v>30.611043</v>
      </c>
      <c r="F91" s="201">
        <v>12.807335</v>
      </c>
      <c r="G91" s="202">
        <v>61.825181994834125</v>
      </c>
      <c r="H91" s="203">
        <v>52.28359690470587</v>
      </c>
      <c r="I91" s="35"/>
      <c r="J91" s="35"/>
      <c r="K91" s="40"/>
      <c r="L91" s="41"/>
      <c r="M91" s="41"/>
      <c r="N91" s="41"/>
    </row>
    <row r="92" spans="1:14" s="27" customFormat="1" ht="12.75" customHeight="1">
      <c r="A92" s="52" t="s">
        <v>168</v>
      </c>
      <c r="B92" s="53" t="s">
        <v>169</v>
      </c>
      <c r="C92" s="204">
        <v>15.636221</v>
      </c>
      <c r="D92" s="211">
        <v>9.465401</v>
      </c>
      <c r="E92" s="204">
        <v>9.133894</v>
      </c>
      <c r="F92" s="194">
        <v>6.131983</v>
      </c>
      <c r="G92" s="205">
        <v>58.41497123889461</v>
      </c>
      <c r="H92" s="206">
        <v>64.78312963180323</v>
      </c>
      <c r="I92" s="35"/>
      <c r="J92" s="35"/>
      <c r="K92" s="40"/>
      <c r="L92" s="41"/>
      <c r="M92" s="41"/>
      <c r="N92" s="41"/>
    </row>
    <row r="93" spans="1:14" s="27" customFormat="1" ht="12.75" customHeight="1">
      <c r="A93" s="44" t="s">
        <v>170</v>
      </c>
      <c r="B93" s="49" t="s">
        <v>171</v>
      </c>
      <c r="C93" s="190">
        <v>216.945894</v>
      </c>
      <c r="D93" s="209">
        <v>76.911283</v>
      </c>
      <c r="E93" s="190">
        <v>152.962183</v>
      </c>
      <c r="F93" s="191">
        <v>74.394571</v>
      </c>
      <c r="G93" s="192">
        <v>70.50706523166555</v>
      </c>
      <c r="H93" s="193">
        <v>96.72777269883797</v>
      </c>
      <c r="I93" s="35"/>
      <c r="J93" s="35"/>
      <c r="K93" s="40"/>
      <c r="L93" s="41"/>
      <c r="M93" s="41"/>
      <c r="N93" s="41"/>
    </row>
    <row r="94" spans="1:14" s="27" customFormat="1" ht="12.75" customHeight="1">
      <c r="A94" s="44" t="s">
        <v>172</v>
      </c>
      <c r="B94" s="49" t="s">
        <v>173</v>
      </c>
      <c r="C94" s="190">
        <v>452.629948</v>
      </c>
      <c r="D94" s="209">
        <v>399.235201</v>
      </c>
      <c r="E94" s="190">
        <v>384.856462</v>
      </c>
      <c r="F94" s="191">
        <v>348.312006</v>
      </c>
      <c r="G94" s="192">
        <v>85.0267340242365</v>
      </c>
      <c r="H94" s="193">
        <v>87.24481336504192</v>
      </c>
      <c r="I94" s="35"/>
      <c r="J94" s="35"/>
      <c r="K94" s="40"/>
      <c r="L94" s="41"/>
      <c r="M94" s="41"/>
      <c r="N94" s="41"/>
    </row>
    <row r="95" spans="1:14" s="27" customFormat="1" ht="12.75" customHeight="1">
      <c r="A95" s="44" t="s">
        <v>174</v>
      </c>
      <c r="B95" s="49" t="s">
        <v>175</v>
      </c>
      <c r="C95" s="190">
        <v>5691.477294</v>
      </c>
      <c r="D95" s="209">
        <v>5016.570943</v>
      </c>
      <c r="E95" s="190">
        <v>4031.407796</v>
      </c>
      <c r="F95" s="191">
        <v>3799.201169</v>
      </c>
      <c r="G95" s="192">
        <v>70.83236192912412</v>
      </c>
      <c r="H95" s="193">
        <v>75.73302983587449</v>
      </c>
      <c r="I95" s="35"/>
      <c r="J95" s="35"/>
      <c r="K95" s="40"/>
      <c r="L95" s="41"/>
      <c r="M95" s="41"/>
      <c r="N95" s="41"/>
    </row>
    <row r="96" spans="1:14" s="27" customFormat="1" ht="12.75" customHeight="1">
      <c r="A96" s="44" t="s">
        <v>176</v>
      </c>
      <c r="B96" s="49" t="s">
        <v>177</v>
      </c>
      <c r="C96" s="190">
        <v>9072.47956</v>
      </c>
      <c r="D96" s="209">
        <v>10893.769197</v>
      </c>
      <c r="E96" s="190">
        <v>7890.840114</v>
      </c>
      <c r="F96" s="191">
        <v>10459.117624</v>
      </c>
      <c r="G96" s="192">
        <v>86.97556232355953</v>
      </c>
      <c r="H96" s="193">
        <v>96.01009012454847</v>
      </c>
      <c r="I96" s="35"/>
      <c r="J96" s="35"/>
      <c r="K96" s="40"/>
      <c r="L96" s="41"/>
      <c r="M96" s="41"/>
      <c r="N96" s="41"/>
    </row>
    <row r="97" spans="1:14" s="27" customFormat="1" ht="12.75" customHeight="1">
      <c r="A97" s="44" t="s">
        <v>178</v>
      </c>
      <c r="B97" s="49" t="s">
        <v>179</v>
      </c>
      <c r="C97" s="190">
        <v>242.898014</v>
      </c>
      <c r="D97" s="209">
        <v>404.848734</v>
      </c>
      <c r="E97" s="190">
        <v>166.334691</v>
      </c>
      <c r="F97" s="191">
        <v>305.986977</v>
      </c>
      <c r="G97" s="192">
        <v>68.47923054652888</v>
      </c>
      <c r="H97" s="193">
        <v>75.58056906261686</v>
      </c>
      <c r="I97" s="35"/>
      <c r="J97" s="35"/>
      <c r="K97" s="40"/>
      <c r="L97" s="41"/>
      <c r="M97" s="41"/>
      <c r="N97" s="41"/>
    </row>
    <row r="98" spans="1:14" s="27" customFormat="1" ht="12.75" customHeight="1">
      <c r="A98" s="44" t="s">
        <v>180</v>
      </c>
      <c r="B98" s="49" t="s">
        <v>181</v>
      </c>
      <c r="C98" s="190">
        <v>6713.423213</v>
      </c>
      <c r="D98" s="209">
        <v>10760.009076</v>
      </c>
      <c r="E98" s="190">
        <v>4343.926147</v>
      </c>
      <c r="F98" s="191">
        <v>7931.244197</v>
      </c>
      <c r="G98" s="192">
        <v>64.70508426443814</v>
      </c>
      <c r="H98" s="193">
        <v>73.71038575320993</v>
      </c>
      <c r="I98" s="35"/>
      <c r="J98" s="35"/>
      <c r="K98" s="40"/>
      <c r="L98" s="41"/>
      <c r="M98" s="41"/>
      <c r="N98" s="41"/>
    </row>
    <row r="99" spans="1:14" s="27" customFormat="1" ht="12.75" customHeight="1">
      <c r="A99" s="44" t="s">
        <v>182</v>
      </c>
      <c r="B99" s="49" t="s">
        <v>183</v>
      </c>
      <c r="C99" s="190">
        <v>73.201764</v>
      </c>
      <c r="D99" s="209">
        <v>67.181117</v>
      </c>
      <c r="E99" s="190">
        <v>28.338452</v>
      </c>
      <c r="F99" s="191">
        <v>35.318237</v>
      </c>
      <c r="G99" s="192">
        <v>38.712799325437025</v>
      </c>
      <c r="H99" s="193">
        <v>52.571672781207255</v>
      </c>
      <c r="I99" s="35"/>
      <c r="J99" s="35"/>
      <c r="K99" s="40"/>
      <c r="L99" s="41"/>
      <c r="M99" s="41"/>
      <c r="N99" s="41"/>
    </row>
    <row r="100" spans="1:14" s="27" customFormat="1" ht="12.75" customHeight="1">
      <c r="A100" s="44" t="s">
        <v>184</v>
      </c>
      <c r="B100" s="49" t="s">
        <v>185</v>
      </c>
      <c r="C100" s="190">
        <v>5.890605</v>
      </c>
      <c r="D100" s="209">
        <v>69.751091</v>
      </c>
      <c r="E100" s="190">
        <v>3.152169</v>
      </c>
      <c r="F100" s="191">
        <v>47.607524</v>
      </c>
      <c r="G100" s="192">
        <v>53.51180396580657</v>
      </c>
      <c r="H100" s="193">
        <v>68.25344710378795</v>
      </c>
      <c r="I100" s="35"/>
      <c r="J100" s="35"/>
      <c r="K100" s="40"/>
      <c r="L100" s="41"/>
      <c r="M100" s="41"/>
      <c r="N100" s="41"/>
    </row>
    <row r="101" spans="1:14" s="27" customFormat="1" ht="12.75" customHeight="1">
      <c r="A101" s="46" t="s">
        <v>186</v>
      </c>
      <c r="B101" s="54" t="s">
        <v>187</v>
      </c>
      <c r="C101" s="195">
        <v>1512.081318</v>
      </c>
      <c r="D101" s="207">
        <v>452.544841</v>
      </c>
      <c r="E101" s="195">
        <v>1195.802704</v>
      </c>
      <c r="F101" s="196">
        <v>369.347928</v>
      </c>
      <c r="G101" s="197">
        <v>79.08322718924036</v>
      </c>
      <c r="H101" s="198">
        <v>81.61576368517258</v>
      </c>
      <c r="I101" s="35"/>
      <c r="J101" s="35"/>
      <c r="K101" s="40"/>
      <c r="L101" s="41"/>
      <c r="M101" s="41"/>
      <c r="N101" s="41"/>
    </row>
    <row r="102" spans="1:14" s="27" customFormat="1" ht="12.75" customHeight="1">
      <c r="A102" s="42" t="s">
        <v>188</v>
      </c>
      <c r="B102" s="55" t="s">
        <v>189</v>
      </c>
      <c r="C102" s="186">
        <v>48.613696</v>
      </c>
      <c r="D102" s="208">
        <v>8.081599</v>
      </c>
      <c r="E102" s="186">
        <v>20.566892</v>
      </c>
      <c r="F102" s="187">
        <v>6.041943</v>
      </c>
      <c r="G102" s="199">
        <v>42.30678531416332</v>
      </c>
      <c r="H102" s="189">
        <v>74.76172722749544</v>
      </c>
      <c r="I102" s="35"/>
      <c r="J102" s="35"/>
      <c r="K102" s="40"/>
      <c r="L102" s="41"/>
      <c r="M102" s="41"/>
      <c r="N102" s="41"/>
    </row>
    <row r="103" spans="1:14" s="27" customFormat="1" ht="12.75" customHeight="1">
      <c r="A103" s="44" t="s">
        <v>190</v>
      </c>
      <c r="B103" s="49" t="s">
        <v>191</v>
      </c>
      <c r="C103" s="190">
        <v>6.150045</v>
      </c>
      <c r="D103" s="209">
        <v>3.321296</v>
      </c>
      <c r="E103" s="190">
        <v>5.345409</v>
      </c>
      <c r="F103" s="191">
        <v>6.554566</v>
      </c>
      <c r="G103" s="192">
        <v>86.91658353719363</v>
      </c>
      <c r="H103" s="193">
        <v>197.349649052659</v>
      </c>
      <c r="I103" s="35"/>
      <c r="J103" s="35"/>
      <c r="K103" s="40"/>
      <c r="L103" s="41"/>
      <c r="M103" s="41"/>
      <c r="N103" s="41"/>
    </row>
    <row r="104" spans="1:14" s="27" customFormat="1" ht="12.75" customHeight="1">
      <c r="A104" s="44" t="s">
        <v>192</v>
      </c>
      <c r="B104" s="49" t="s">
        <v>193</v>
      </c>
      <c r="C104" s="190">
        <v>15.195826</v>
      </c>
      <c r="D104" s="209">
        <v>10.953171</v>
      </c>
      <c r="E104" s="190">
        <v>12.667929</v>
      </c>
      <c r="F104" s="191">
        <v>14.593079</v>
      </c>
      <c r="G104" s="192">
        <v>83.36453049672983</v>
      </c>
      <c r="H104" s="193">
        <v>133.23154545838827</v>
      </c>
      <c r="I104" s="35"/>
      <c r="J104" s="35"/>
      <c r="K104" s="40"/>
      <c r="L104" s="41"/>
      <c r="M104" s="41"/>
      <c r="N104" s="41"/>
    </row>
    <row r="105" spans="1:14" s="27" customFormat="1" ht="12.75" customHeight="1">
      <c r="A105" s="44" t="s">
        <v>194</v>
      </c>
      <c r="B105" s="49" t="s">
        <v>195</v>
      </c>
      <c r="C105" s="190">
        <v>689.146225</v>
      </c>
      <c r="D105" s="209">
        <v>1047.589299</v>
      </c>
      <c r="E105" s="190">
        <v>526.717319</v>
      </c>
      <c r="F105" s="191">
        <v>913.940811</v>
      </c>
      <c r="G105" s="192">
        <v>76.43041489489404</v>
      </c>
      <c r="H105" s="193">
        <v>87.24228205389487</v>
      </c>
      <c r="I105" s="35"/>
      <c r="J105" s="35"/>
      <c r="K105" s="40"/>
      <c r="L105" s="41"/>
      <c r="M105" s="41"/>
      <c r="N105" s="41"/>
    </row>
    <row r="106" spans="1:14" s="27" customFormat="1" ht="12.75" customHeight="1">
      <c r="A106" s="44" t="s">
        <v>196</v>
      </c>
      <c r="B106" s="49" t="s">
        <v>197</v>
      </c>
      <c r="C106" s="190">
        <v>307.083764</v>
      </c>
      <c r="D106" s="209">
        <v>204.066184</v>
      </c>
      <c r="E106" s="190">
        <v>244.342921</v>
      </c>
      <c r="F106" s="191">
        <v>186.191157</v>
      </c>
      <c r="G106" s="192">
        <v>79.56881790728603</v>
      </c>
      <c r="H106" s="193">
        <v>91.24057369544383</v>
      </c>
      <c r="I106" s="35"/>
      <c r="J106" s="35"/>
      <c r="K106" s="40"/>
      <c r="L106" s="41"/>
      <c r="M106" s="41"/>
      <c r="N106" s="41"/>
    </row>
    <row r="107" spans="1:14" s="27" customFormat="1" ht="12.75" customHeight="1">
      <c r="A107" s="44" t="s">
        <v>198</v>
      </c>
      <c r="B107" s="49" t="s">
        <v>199</v>
      </c>
      <c r="C107" s="190">
        <v>92.405974</v>
      </c>
      <c r="D107" s="209">
        <v>75.528972</v>
      </c>
      <c r="E107" s="190">
        <v>97.629758</v>
      </c>
      <c r="F107" s="191">
        <v>94.230666</v>
      </c>
      <c r="G107" s="192">
        <v>105.65308039499696</v>
      </c>
      <c r="H107" s="193">
        <v>124.76095398200309</v>
      </c>
      <c r="I107" s="35"/>
      <c r="J107" s="35"/>
      <c r="K107" s="40"/>
      <c r="L107" s="41"/>
      <c r="M107" s="41"/>
      <c r="N107" s="41"/>
    </row>
    <row r="108" spans="1:14" s="27" customFormat="1" ht="12.75" customHeight="1">
      <c r="A108" s="44" t="s">
        <v>200</v>
      </c>
      <c r="B108" s="49" t="s">
        <v>201</v>
      </c>
      <c r="C108" s="190">
        <v>1.178527</v>
      </c>
      <c r="D108" s="209">
        <v>0.178118</v>
      </c>
      <c r="E108" s="190">
        <v>1.723376</v>
      </c>
      <c r="F108" s="191">
        <v>0.448118</v>
      </c>
      <c r="G108" s="192">
        <v>146.23135490319694</v>
      </c>
      <c r="H108" s="193">
        <v>251.58490438922513</v>
      </c>
      <c r="I108" s="35"/>
      <c r="J108" s="35"/>
      <c r="K108" s="40"/>
      <c r="L108" s="41"/>
      <c r="M108" s="41"/>
      <c r="N108" s="41"/>
    </row>
    <row r="109" spans="1:14" s="27" customFormat="1" ht="12.75" customHeight="1">
      <c r="A109" s="46">
        <v>98</v>
      </c>
      <c r="B109" s="49" t="s">
        <v>204</v>
      </c>
      <c r="C109" s="190">
        <v>97.110517</v>
      </c>
      <c r="D109" s="209">
        <v>33.804641</v>
      </c>
      <c r="E109" s="190">
        <v>74.487959</v>
      </c>
      <c r="F109" s="191">
        <v>33.983363</v>
      </c>
      <c r="G109" s="192">
        <v>76.70431720593147</v>
      </c>
      <c r="H109" s="193">
        <v>100.52869072030673</v>
      </c>
      <c r="I109" s="35"/>
      <c r="J109" s="35"/>
      <c r="K109" s="40"/>
      <c r="L109" s="41"/>
      <c r="M109" s="41"/>
      <c r="N109" s="41"/>
    </row>
    <row r="110" spans="1:14" s="27" customFormat="1" ht="12.75" customHeight="1">
      <c r="A110" s="50">
        <v>99</v>
      </c>
      <c r="B110" s="51" t="s">
        <v>202</v>
      </c>
      <c r="C110" s="190">
        <v>0</v>
      </c>
      <c r="D110" s="209">
        <v>0</v>
      </c>
      <c r="E110" s="190">
        <v>0</v>
      </c>
      <c r="F110" s="191">
        <v>0</v>
      </c>
      <c r="G110" s="202">
        <v>0</v>
      </c>
      <c r="H110" s="203">
        <v>0</v>
      </c>
      <c r="I110" s="35"/>
      <c r="J110" s="35"/>
      <c r="K110" s="40"/>
      <c r="L110" s="41"/>
      <c r="M110" s="41"/>
      <c r="N110" s="41"/>
    </row>
    <row r="111" spans="1:10" ht="12.75">
      <c r="A111" s="57"/>
      <c r="B111" s="57"/>
      <c r="C111" s="57"/>
      <c r="D111" s="57"/>
      <c r="I111" s="59"/>
      <c r="J111" s="59"/>
    </row>
    <row r="112" spans="1:8" s="60" customFormat="1" ht="21" customHeight="1">
      <c r="A112" s="212" t="s">
        <v>225</v>
      </c>
      <c r="B112" s="212"/>
      <c r="C112" s="212"/>
      <c r="D112" s="212"/>
      <c r="E112" s="212"/>
      <c r="F112" s="212"/>
      <c r="G112" s="212"/>
      <c r="H112" s="212"/>
    </row>
    <row r="113" s="60" customFormat="1" ht="11.25">
      <c r="A113" s="60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7" sqref="D17"/>
    </sheetView>
  </sheetViews>
  <sheetFormatPr defaultColWidth="9.00390625" defaultRowHeight="12.75"/>
  <cols>
    <col min="1" max="1" width="3.125" style="61" customWidth="1"/>
    <col min="2" max="2" width="41.75390625" style="8" customWidth="1"/>
    <col min="3" max="7" width="10.125" style="59" customWidth="1"/>
    <col min="8" max="9" width="10.125" style="89" customWidth="1"/>
    <col min="10" max="10" width="8.00390625" style="70" bestFit="1" customWidth="1"/>
    <col min="11" max="12" width="6.75390625" style="58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69"/>
      <c r="D1" s="69"/>
      <c r="E1" s="70"/>
      <c r="F1" s="70"/>
      <c r="G1" s="71"/>
      <c r="H1" s="71"/>
      <c r="I1" s="71"/>
      <c r="J1" s="69"/>
      <c r="K1" s="5"/>
      <c r="L1" s="6"/>
      <c r="M1" s="7"/>
      <c r="N1" s="7"/>
    </row>
    <row r="2" spans="1:14" ht="15" customHeight="1">
      <c r="A2" s="10" t="s">
        <v>1</v>
      </c>
      <c r="B2" s="2"/>
      <c r="C2" s="69"/>
      <c r="D2" s="69"/>
      <c r="E2" s="72"/>
      <c r="F2" s="85"/>
      <c r="G2" s="73"/>
      <c r="H2" s="95"/>
      <c r="I2" s="95"/>
      <c r="J2" s="69"/>
      <c r="K2" s="13"/>
      <c r="L2" s="14"/>
      <c r="M2" s="15"/>
      <c r="N2" s="15"/>
    </row>
    <row r="3" spans="1:14" ht="18" customHeight="1">
      <c r="A3" s="10"/>
      <c r="B3" s="2"/>
      <c r="C3" s="69"/>
      <c r="D3" s="69"/>
      <c r="E3" s="72"/>
      <c r="F3" s="85"/>
      <c r="G3" s="73"/>
      <c r="H3" s="95"/>
      <c r="I3" s="95"/>
      <c r="J3" s="69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december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72"/>
      <c r="D6" s="72"/>
      <c r="E6" s="72"/>
      <c r="F6" s="85"/>
      <c r="G6" s="94" t="s">
        <v>221</v>
      </c>
      <c r="H6" s="74"/>
      <c r="I6" s="74"/>
      <c r="J6" s="72"/>
      <c r="K6" s="3"/>
      <c r="L6" s="14"/>
      <c r="M6" s="15"/>
      <c r="N6" s="15"/>
    </row>
    <row r="7" spans="1:14" ht="6" customHeight="1">
      <c r="A7" s="22"/>
      <c r="B7" s="11"/>
      <c r="C7" s="72"/>
      <c r="D7" s="72"/>
      <c r="E7" s="72"/>
      <c r="F7" s="85"/>
      <c r="G7" s="75"/>
      <c r="H7" s="86"/>
      <c r="I7" s="86"/>
      <c r="J7" s="72"/>
      <c r="K7" s="3"/>
      <c r="L7" s="3"/>
      <c r="M7" s="15"/>
      <c r="N7" s="15"/>
    </row>
    <row r="8" spans="1:12" s="27" customFormat="1" ht="12.75" customHeight="1">
      <c r="A8" s="24" t="s">
        <v>3</v>
      </c>
      <c r="B8" s="62" t="s">
        <v>4</v>
      </c>
      <c r="C8" s="76" t="str">
        <f>SR_HS2!C8</f>
        <v>jan. - dec. 2008</v>
      </c>
      <c r="D8" s="77"/>
      <c r="E8" s="97" t="str">
        <f>SR_HS2!E8</f>
        <v>jan. - dec. 2009</v>
      </c>
      <c r="F8" s="76"/>
      <c r="G8" s="83"/>
      <c r="H8" s="101"/>
      <c r="I8" s="96" t="s">
        <v>215</v>
      </c>
      <c r="J8" s="91"/>
      <c r="K8" s="63" t="s">
        <v>214</v>
      </c>
      <c r="L8" s="26"/>
    </row>
    <row r="9" spans="1:12" s="27" customFormat="1" ht="12.75">
      <c r="A9" s="28" t="s">
        <v>5</v>
      </c>
      <c r="B9" s="29"/>
      <c r="C9" s="80" t="s">
        <v>6</v>
      </c>
      <c r="D9" s="81" t="s">
        <v>7</v>
      </c>
      <c r="E9" s="80" t="s">
        <v>6</v>
      </c>
      <c r="F9" s="90" t="s">
        <v>210</v>
      </c>
      <c r="G9" s="84" t="s">
        <v>7</v>
      </c>
      <c r="H9" s="90" t="s">
        <v>210</v>
      </c>
      <c r="I9" s="82" t="s">
        <v>209</v>
      </c>
      <c r="J9" s="92"/>
      <c r="K9" s="80" t="s">
        <v>6</v>
      </c>
      <c r="L9" s="81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87"/>
      <c r="I10" s="87"/>
      <c r="J10" s="98"/>
      <c r="K10" s="31"/>
      <c r="L10" s="31"/>
    </row>
    <row r="11" spans="1:18" s="37" customFormat="1" ht="12.75" customHeight="1">
      <c r="A11" s="33"/>
      <c r="B11" s="34" t="s">
        <v>8</v>
      </c>
      <c r="C11" s="102">
        <f>SR_HS2!C11</f>
        <v>50280.062019</v>
      </c>
      <c r="D11" s="103">
        <f>SR_HS2!D11</f>
        <v>49522.270607000006</v>
      </c>
      <c r="E11" s="102">
        <f>SR_HS2!E11</f>
        <v>38528.73384800002</v>
      </c>
      <c r="F11" s="144">
        <v>100</v>
      </c>
      <c r="G11" s="145">
        <f>SR_HS2!F11</f>
        <v>39715.56312</v>
      </c>
      <c r="H11" s="144">
        <v>100</v>
      </c>
      <c r="I11" s="146">
        <f>G11-E11</f>
        <v>1186.8292719999808</v>
      </c>
      <c r="J11" s="147"/>
      <c r="K11" s="136">
        <f>SR_HS2!G11</f>
        <v>76.6282544230766</v>
      </c>
      <c r="L11" s="136">
        <f>SR_HS2!H11</f>
        <v>80.19737914518439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64"/>
      <c r="B12" s="36"/>
      <c r="C12" s="137"/>
      <c r="D12" s="138"/>
      <c r="E12" s="137"/>
      <c r="F12" s="137"/>
      <c r="G12" s="138"/>
      <c r="H12" s="148"/>
      <c r="I12" s="148"/>
      <c r="J12" s="149"/>
      <c r="K12" s="150"/>
      <c r="L12" s="150"/>
      <c r="M12" s="35"/>
      <c r="N12" s="35"/>
      <c r="O12" s="36"/>
      <c r="P12" s="36"/>
      <c r="Q12" s="36"/>
      <c r="R12" s="36"/>
    </row>
    <row r="13" spans="1:18" s="27" customFormat="1" ht="13.5" customHeight="1">
      <c r="A13" s="65" t="s">
        <v>205</v>
      </c>
      <c r="B13" s="66" t="s">
        <v>206</v>
      </c>
      <c r="C13" s="151" t="s">
        <v>212</v>
      </c>
      <c r="D13" s="152" t="s">
        <v>213</v>
      </c>
      <c r="E13" s="153" t="s">
        <v>216</v>
      </c>
      <c r="F13" s="154" t="s">
        <v>217</v>
      </c>
      <c r="G13" s="155" t="s">
        <v>218</v>
      </c>
      <c r="H13" s="154" t="s">
        <v>219</v>
      </c>
      <c r="I13" s="156" t="s">
        <v>220</v>
      </c>
      <c r="J13" s="157" t="s">
        <v>211</v>
      </c>
      <c r="K13" s="158" t="s">
        <v>207</v>
      </c>
      <c r="L13" s="158" t="s">
        <v>208</v>
      </c>
      <c r="M13" s="35"/>
      <c r="N13" s="35"/>
      <c r="O13" s="40"/>
      <c r="P13" s="41"/>
      <c r="Q13" s="41"/>
      <c r="R13" s="41"/>
    </row>
    <row r="14" spans="1:18" s="27" customFormat="1" ht="12.75" customHeight="1">
      <c r="A14" s="42" t="str">
        <f>SR_HS2!A96</f>
        <v>85</v>
      </c>
      <c r="B14" s="55" t="str">
        <f>SR_HS2!B96</f>
        <v>  Elektrické stroje, prístroje a zariadenia a ich časti a súčasti</v>
      </c>
      <c r="C14" s="104">
        <f>SR_HS2!C96</f>
        <v>9072.47956</v>
      </c>
      <c r="D14" s="114">
        <f>SR_HS2!D96</f>
        <v>10893.769197</v>
      </c>
      <c r="E14" s="115">
        <f>SR_HS2!E96</f>
        <v>7890.840114</v>
      </c>
      <c r="F14" s="159">
        <f aca="true" t="shared" si="0" ref="F14:F45">E14/$E$11*100</f>
        <v>20.480403392258385</v>
      </c>
      <c r="G14" s="105">
        <f>SR_HS2!F96</f>
        <v>10459.117624</v>
      </c>
      <c r="H14" s="160">
        <f aca="true" t="shared" si="1" ref="H14:H45">G14/$G$11*100</f>
        <v>26.335060621947946</v>
      </c>
      <c r="I14" s="129">
        <f aca="true" t="shared" si="2" ref="I14:I45">G14-E14</f>
        <v>2568.277510000001</v>
      </c>
      <c r="J14" s="161">
        <f aca="true" t="shared" si="3" ref="J14:J45">E14-C14</f>
        <v>-1181.6394460000001</v>
      </c>
      <c r="K14" s="162">
        <f>SR_HS2!G96</f>
        <v>86.97556232355953</v>
      </c>
      <c r="L14" s="139">
        <f>SR_HS2!H96</f>
        <v>96.01009012454847</v>
      </c>
      <c r="M14" s="35"/>
      <c r="N14" s="35"/>
      <c r="O14" s="40"/>
      <c r="P14" s="41"/>
      <c r="Q14" s="41"/>
      <c r="R14" s="41"/>
    </row>
    <row r="15" spans="1:18" s="27" customFormat="1" ht="12.75" customHeight="1">
      <c r="A15" s="44" t="str">
        <f>SR_HS2!A98</f>
        <v>87</v>
      </c>
      <c r="B15" s="49" t="str">
        <f>SR_HS2!B98</f>
        <v>  Vozidlá, iné ako koľajové, ich časti a príslušenstvo</v>
      </c>
      <c r="C15" s="106">
        <f>SR_HS2!C98</f>
        <v>6713.423213</v>
      </c>
      <c r="D15" s="116">
        <f>SR_HS2!D98</f>
        <v>10760.009076</v>
      </c>
      <c r="E15" s="117">
        <f>SR_HS2!E98</f>
        <v>4343.926147</v>
      </c>
      <c r="F15" s="163">
        <f t="shared" si="0"/>
        <v>11.274510509837292</v>
      </c>
      <c r="G15" s="107">
        <f>SR_HS2!F98</f>
        <v>7931.244197</v>
      </c>
      <c r="H15" s="164">
        <f t="shared" si="1"/>
        <v>19.970116432784447</v>
      </c>
      <c r="I15" s="130">
        <f t="shared" si="2"/>
        <v>3587.31805</v>
      </c>
      <c r="J15" s="165">
        <f t="shared" si="3"/>
        <v>-2369.497066</v>
      </c>
      <c r="K15" s="166">
        <f>SR_HS2!G98</f>
        <v>64.70508426443814</v>
      </c>
      <c r="L15" s="140">
        <f>SR_HS2!H98</f>
        <v>73.71038575320993</v>
      </c>
      <c r="M15" s="35"/>
      <c r="N15" s="35"/>
      <c r="O15" s="40"/>
      <c r="P15" s="41"/>
      <c r="Q15" s="41"/>
      <c r="R15" s="41"/>
    </row>
    <row r="16" spans="1:18" s="27" customFormat="1" ht="12.75" customHeight="1">
      <c r="A16" s="44" t="str">
        <f>SR_HS2!A95</f>
        <v>84</v>
      </c>
      <c r="B16" s="49" t="str">
        <f>SR_HS2!B95</f>
        <v>  Jadrové reaktory, kotly, stroje, prístroje, zariadenia; ich časti, súčasti</v>
      </c>
      <c r="C16" s="106">
        <f>SR_HS2!C95</f>
        <v>5691.477294</v>
      </c>
      <c r="D16" s="116">
        <f>SR_HS2!D95</f>
        <v>5016.570943</v>
      </c>
      <c r="E16" s="117">
        <f>SR_HS2!E95</f>
        <v>4031.407796</v>
      </c>
      <c r="F16" s="167">
        <f t="shared" si="0"/>
        <v>10.463379907329257</v>
      </c>
      <c r="G16" s="107">
        <f>SR_HS2!F95</f>
        <v>3799.201169</v>
      </c>
      <c r="H16" s="168">
        <f t="shared" si="1"/>
        <v>9.566026188576927</v>
      </c>
      <c r="I16" s="130">
        <f t="shared" si="2"/>
        <v>-232.20662700000003</v>
      </c>
      <c r="J16" s="165">
        <f t="shared" si="3"/>
        <v>-1660.0694980000003</v>
      </c>
      <c r="K16" s="166">
        <f>SR_HS2!G95</f>
        <v>70.83236192912412</v>
      </c>
      <c r="L16" s="140">
        <f>SR_HS2!H95</f>
        <v>75.73302983587449</v>
      </c>
      <c r="M16" s="35"/>
      <c r="N16" s="35"/>
      <c r="O16" s="40"/>
      <c r="P16" s="41"/>
      <c r="Q16" s="41"/>
      <c r="R16" s="41"/>
    </row>
    <row r="17" spans="1:18" s="27" customFormat="1" ht="12.75" customHeight="1">
      <c r="A17" s="44" t="str">
        <f>SR_HS2!A84</f>
        <v>72</v>
      </c>
      <c r="B17" s="49" t="str">
        <f>SR_HS2!B84</f>
        <v>  Železo a oceľ</v>
      </c>
      <c r="C17" s="106">
        <f>SR_HS2!C84</f>
        <v>2059.442559</v>
      </c>
      <c r="D17" s="116">
        <f>SR_HS2!D84</f>
        <v>3534.492912</v>
      </c>
      <c r="E17" s="117">
        <f>SR_HS2!E84</f>
        <v>1125.159514</v>
      </c>
      <c r="F17" s="167">
        <f t="shared" si="0"/>
        <v>2.9203127163193963</v>
      </c>
      <c r="G17" s="107">
        <f>SR_HS2!F84</f>
        <v>2157.230059</v>
      </c>
      <c r="H17" s="168">
        <f t="shared" si="1"/>
        <v>5.43169953925105</v>
      </c>
      <c r="I17" s="130">
        <f t="shared" si="2"/>
        <v>1032.070545</v>
      </c>
      <c r="J17" s="165">
        <f t="shared" si="3"/>
        <v>-934.2830450000001</v>
      </c>
      <c r="K17" s="166">
        <f>SR_HS2!G84</f>
        <v>54.63417802467585</v>
      </c>
      <c r="L17" s="140">
        <f>SR_HS2!H84</f>
        <v>61.03365073037668</v>
      </c>
      <c r="M17" s="35"/>
      <c r="N17" s="35"/>
      <c r="O17" s="40"/>
      <c r="P17" s="41"/>
      <c r="Q17" s="41"/>
      <c r="R17" s="41"/>
    </row>
    <row r="18" spans="1:18" s="27" customFormat="1" ht="12.75" customHeight="1">
      <c r="A18" s="44" t="str">
        <f>SR_HS2!A39</f>
        <v>27</v>
      </c>
      <c r="B18" s="49" t="str">
        <f>SR_HS2!B39</f>
        <v>  Nerastné palivá, minerálne oleje; bitúmenové látky; minerálne  vosky</v>
      </c>
      <c r="C18" s="106">
        <f>SR_HS2!C39</f>
        <v>6473.699337</v>
      </c>
      <c r="D18" s="116">
        <f>SR_HS2!D39</f>
        <v>2522.221004</v>
      </c>
      <c r="E18" s="117">
        <f>SR_HS2!E39</f>
        <v>4648.784074</v>
      </c>
      <c r="F18" s="167">
        <f t="shared" si="0"/>
        <v>12.065758746030824</v>
      </c>
      <c r="G18" s="107">
        <f>SR_HS2!F39</f>
        <v>1842.905482</v>
      </c>
      <c r="H18" s="168">
        <f t="shared" si="1"/>
        <v>4.640260233580694</v>
      </c>
      <c r="I18" s="130">
        <f t="shared" si="2"/>
        <v>-2805.878592</v>
      </c>
      <c r="J18" s="165">
        <f t="shared" si="3"/>
        <v>-1824.9152629999999</v>
      </c>
      <c r="K18" s="166">
        <f>SR_HS2!G39</f>
        <v>71.81031790324556</v>
      </c>
      <c r="L18" s="140">
        <f>SR_HS2!H39</f>
        <v>73.06677246273539</v>
      </c>
      <c r="M18" s="35"/>
      <c r="N18" s="35"/>
      <c r="O18" s="40"/>
      <c r="P18" s="41"/>
      <c r="Q18" s="41"/>
      <c r="R18" s="41"/>
    </row>
    <row r="19" spans="1:18" s="27" customFormat="1" ht="12.75" customHeight="1">
      <c r="A19" s="44" t="str">
        <f>SR_HS2!A51</f>
        <v>39</v>
      </c>
      <c r="B19" s="49" t="str">
        <f>SR_HS2!B51</f>
        <v>  Plasty a výrobky z nich</v>
      </c>
      <c r="C19" s="106">
        <f>SR_HS2!C51</f>
        <v>2026.010855</v>
      </c>
      <c r="D19" s="116">
        <f>SR_HS2!D51</f>
        <v>1396.480233</v>
      </c>
      <c r="E19" s="117">
        <f>SR_HS2!E51</f>
        <v>1620.84148</v>
      </c>
      <c r="F19" s="167">
        <f t="shared" si="0"/>
        <v>4.206838164976802</v>
      </c>
      <c r="G19" s="107">
        <f>SR_HS2!F51</f>
        <v>1190.636083</v>
      </c>
      <c r="H19" s="168">
        <f t="shared" si="1"/>
        <v>2.997908098149107</v>
      </c>
      <c r="I19" s="130">
        <f t="shared" si="2"/>
        <v>-430.20539699999995</v>
      </c>
      <c r="J19" s="165">
        <f t="shared" si="3"/>
        <v>-405.16937499999995</v>
      </c>
      <c r="K19" s="166">
        <f>SR_HS2!G51</f>
        <v>80.00161874749679</v>
      </c>
      <c r="L19" s="140">
        <f>SR_HS2!H51</f>
        <v>85.25978777674543</v>
      </c>
      <c r="M19" s="35"/>
      <c r="N19" s="35"/>
      <c r="O19" s="40"/>
      <c r="P19" s="41"/>
      <c r="Q19" s="41"/>
      <c r="R19" s="41"/>
    </row>
    <row r="20" spans="1:18" s="27" customFormat="1" ht="12.75" customHeight="1">
      <c r="A20" s="44" t="str">
        <f>SR_HS2!A85</f>
        <v>73</v>
      </c>
      <c r="B20" s="49" t="str">
        <f>SR_HS2!B85</f>
        <v>  Predmety zo železa alebo z ocele</v>
      </c>
      <c r="C20" s="106">
        <f>SR_HS2!C85</f>
        <v>1563.974575</v>
      </c>
      <c r="D20" s="116">
        <f>SR_HS2!D85</f>
        <v>1680.817327</v>
      </c>
      <c r="E20" s="117">
        <f>SR_HS2!E85</f>
        <v>1029.372713</v>
      </c>
      <c r="F20" s="167">
        <f t="shared" si="0"/>
        <v>2.671701377628929</v>
      </c>
      <c r="G20" s="107">
        <f>SR_HS2!F85</f>
        <v>1089.556709</v>
      </c>
      <c r="H20" s="168">
        <f t="shared" si="1"/>
        <v>2.7433998750261206</v>
      </c>
      <c r="I20" s="130">
        <f t="shared" si="2"/>
        <v>60.18399599999998</v>
      </c>
      <c r="J20" s="165">
        <f t="shared" si="3"/>
        <v>-534.601862</v>
      </c>
      <c r="K20" s="166">
        <f>SR_HS2!G85</f>
        <v>65.81773958825386</v>
      </c>
      <c r="L20" s="140">
        <f>SR_HS2!H85</f>
        <v>64.82302933803585</v>
      </c>
      <c r="M20" s="35"/>
      <c r="N20" s="35"/>
      <c r="O20" s="40"/>
      <c r="P20" s="41"/>
      <c r="Q20" s="41"/>
      <c r="R20" s="41"/>
    </row>
    <row r="21" spans="1:18" s="27" customFormat="1" ht="12.75" customHeight="1">
      <c r="A21" s="44" t="str">
        <f>SR_HS2!A60</f>
        <v>48</v>
      </c>
      <c r="B21" s="49" t="str">
        <f>SR_HS2!B60</f>
        <v>  Papier, lepenka; výrobky z nich alebo z papierenských vláknin</v>
      </c>
      <c r="C21" s="106">
        <f>SR_HS2!C60</f>
        <v>674.903239</v>
      </c>
      <c r="D21" s="116">
        <f>SR_HS2!D60</f>
        <v>1029.740381</v>
      </c>
      <c r="E21" s="117">
        <f>SR_HS2!E60</f>
        <v>579.831916</v>
      </c>
      <c r="F21" s="167">
        <f t="shared" si="0"/>
        <v>1.5049337418859883</v>
      </c>
      <c r="G21" s="107">
        <f>SR_HS2!F60</f>
        <v>923.003889</v>
      </c>
      <c r="H21" s="168">
        <f t="shared" si="1"/>
        <v>2.324035759511094</v>
      </c>
      <c r="I21" s="130">
        <f t="shared" si="2"/>
        <v>343.171973</v>
      </c>
      <c r="J21" s="165">
        <f t="shared" si="3"/>
        <v>-95.071323</v>
      </c>
      <c r="K21" s="166">
        <f>SR_HS2!G60</f>
        <v>85.91334023809597</v>
      </c>
      <c r="L21" s="140">
        <f>SR_HS2!H60</f>
        <v>89.63462111718428</v>
      </c>
      <c r="M21" s="35"/>
      <c r="N21" s="35"/>
      <c r="O21" s="40"/>
      <c r="P21" s="41"/>
      <c r="Q21" s="41"/>
      <c r="R21" s="41"/>
    </row>
    <row r="22" spans="1:18" s="27" customFormat="1" ht="12.75" customHeight="1">
      <c r="A22" s="44" t="str">
        <f>SR_HS2!A105</f>
        <v>94</v>
      </c>
      <c r="B22" s="49" t="str">
        <f>SR_HS2!B105</f>
        <v>  Nábytok; posteľoviny; svietidlá; svetelné reklamy; montované stavby</v>
      </c>
      <c r="C22" s="106">
        <f>SR_HS2!C105</f>
        <v>689.146225</v>
      </c>
      <c r="D22" s="116">
        <f>SR_HS2!D105</f>
        <v>1047.589299</v>
      </c>
      <c r="E22" s="117">
        <f>SR_HS2!E105</f>
        <v>526.717319</v>
      </c>
      <c r="F22" s="167">
        <f t="shared" si="0"/>
        <v>1.367076637083264</v>
      </c>
      <c r="G22" s="108">
        <f>SR_HS2!F105</f>
        <v>913.940811</v>
      </c>
      <c r="H22" s="168">
        <f t="shared" si="1"/>
        <v>2.301215793512838</v>
      </c>
      <c r="I22" s="131">
        <f t="shared" si="2"/>
        <v>387.2234920000001</v>
      </c>
      <c r="J22" s="165">
        <f t="shared" si="3"/>
        <v>-162.42890599999998</v>
      </c>
      <c r="K22" s="166">
        <f>SR_HS2!G105</f>
        <v>76.43041489489404</v>
      </c>
      <c r="L22" s="140">
        <f>SR_HS2!H105</f>
        <v>87.24228205389487</v>
      </c>
      <c r="M22" s="35"/>
      <c r="N22" s="35"/>
      <c r="O22" s="40"/>
      <c r="P22" s="41"/>
      <c r="Q22" s="41"/>
      <c r="R22" s="41"/>
    </row>
    <row r="23" spans="1:18" s="27" customFormat="1" ht="12.75" customHeight="1">
      <c r="A23" s="46" t="str">
        <f>SR_HS2!A52</f>
        <v>40</v>
      </c>
      <c r="B23" s="54" t="str">
        <f>SR_HS2!B52</f>
        <v>  Kaučuk a výrobky z neho</v>
      </c>
      <c r="C23" s="109">
        <f>SR_HS2!C52</f>
        <v>839.269388</v>
      </c>
      <c r="D23" s="118">
        <f>SR_HS2!D52</f>
        <v>931.785329</v>
      </c>
      <c r="E23" s="119">
        <f>SR_HS2!E52</f>
        <v>592.31385</v>
      </c>
      <c r="F23" s="169">
        <f t="shared" si="0"/>
        <v>1.5373301711308283</v>
      </c>
      <c r="G23" s="110">
        <f>SR_HS2!F52</f>
        <v>740.56433</v>
      </c>
      <c r="H23" s="170">
        <f t="shared" si="1"/>
        <v>1.864670350417532</v>
      </c>
      <c r="I23" s="132">
        <f t="shared" si="2"/>
        <v>148.25048000000004</v>
      </c>
      <c r="J23" s="171">
        <f t="shared" si="3"/>
        <v>-246.95553800000005</v>
      </c>
      <c r="K23" s="172">
        <f>SR_HS2!G52</f>
        <v>70.57493797212105</v>
      </c>
      <c r="L23" s="141">
        <f>SR_HS2!H52</f>
        <v>79.47799852083742</v>
      </c>
      <c r="M23" s="35"/>
      <c r="N23" s="35"/>
      <c r="O23" s="40"/>
      <c r="P23" s="41"/>
      <c r="Q23" s="41"/>
      <c r="R23" s="41"/>
    </row>
    <row r="24" spans="1:18" s="27" customFormat="1" ht="12.75" customHeight="1">
      <c r="A24" s="42" t="str">
        <f>SR_HS2!A76</f>
        <v>64</v>
      </c>
      <c r="B24" s="55" t="str">
        <f>SR_HS2!B76</f>
        <v>  Obuv, gamaše a podobné predmety; časti týchto predmetov</v>
      </c>
      <c r="C24" s="104">
        <f>SR_HS2!C76</f>
        <v>370.449781</v>
      </c>
      <c r="D24" s="114">
        <f>SR_HS2!D76</f>
        <v>610.950245</v>
      </c>
      <c r="E24" s="115">
        <f>SR_HS2!E76</f>
        <v>329.905717</v>
      </c>
      <c r="F24" s="159">
        <f t="shared" si="0"/>
        <v>0.8562589113400751</v>
      </c>
      <c r="G24" s="105">
        <f>SR_HS2!F76</f>
        <v>574.997149</v>
      </c>
      <c r="H24" s="160">
        <f t="shared" si="1"/>
        <v>1.4477879798975894</v>
      </c>
      <c r="I24" s="129">
        <f t="shared" si="2"/>
        <v>245.09143200000005</v>
      </c>
      <c r="J24" s="161">
        <f t="shared" si="3"/>
        <v>-40.54406399999999</v>
      </c>
      <c r="K24" s="173">
        <f>SR_HS2!G76</f>
        <v>89.05544932688191</v>
      </c>
      <c r="L24" s="139">
        <f>SR_HS2!H76</f>
        <v>94.11521702556975</v>
      </c>
      <c r="M24" s="35"/>
      <c r="N24" s="35"/>
      <c r="O24" s="40"/>
      <c r="P24" s="41"/>
      <c r="Q24" s="41"/>
      <c r="R24" s="41"/>
    </row>
    <row r="25" spans="1:18" s="27" customFormat="1" ht="12.75" customHeight="1">
      <c r="A25" s="44" t="str">
        <f>SR_HS2!A56</f>
        <v>44</v>
      </c>
      <c r="B25" s="49" t="str">
        <f>SR_HS2!B56</f>
        <v>  Drevo a výrobky z dreva; drevené uhlie</v>
      </c>
      <c r="C25" s="106">
        <f>SR_HS2!C56</f>
        <v>445.11539</v>
      </c>
      <c r="D25" s="116">
        <f>SR_HS2!D56</f>
        <v>802.940915</v>
      </c>
      <c r="E25" s="117">
        <f>SR_HS2!E56</f>
        <v>306.965106</v>
      </c>
      <c r="F25" s="167">
        <f t="shared" si="0"/>
        <v>0.7967173466198246</v>
      </c>
      <c r="G25" s="107">
        <f>SR_HS2!F56</f>
        <v>551.842803</v>
      </c>
      <c r="H25" s="168">
        <f t="shared" si="1"/>
        <v>1.3894875450528423</v>
      </c>
      <c r="I25" s="130">
        <f t="shared" si="2"/>
        <v>244.877697</v>
      </c>
      <c r="J25" s="165">
        <f t="shared" si="3"/>
        <v>-138.150284</v>
      </c>
      <c r="K25" s="166">
        <f>SR_HS2!G56</f>
        <v>68.96304034780734</v>
      </c>
      <c r="L25" s="140">
        <f>SR_HS2!H56</f>
        <v>68.727697479459</v>
      </c>
      <c r="M25" s="35"/>
      <c r="N25" s="35"/>
      <c r="O25" s="40"/>
      <c r="P25" s="41"/>
      <c r="Q25" s="41"/>
      <c r="R25" s="41"/>
    </row>
    <row r="26" spans="1:18" s="27" customFormat="1" ht="12.75" customHeight="1">
      <c r="A26" s="44" t="str">
        <f>SR_HS2!A88</f>
        <v>76</v>
      </c>
      <c r="B26" s="49" t="str">
        <f>SR_HS2!B88</f>
        <v>  Hliník a predmety z hliníka</v>
      </c>
      <c r="C26" s="106">
        <f>SR_HS2!C88</f>
        <v>434.363994</v>
      </c>
      <c r="D26" s="116">
        <f>SR_HS2!D88</f>
        <v>615.093912</v>
      </c>
      <c r="E26" s="117">
        <f>SR_HS2!E88</f>
        <v>280.921181</v>
      </c>
      <c r="F26" s="167">
        <f t="shared" si="0"/>
        <v>0.7291212374335064</v>
      </c>
      <c r="G26" s="107">
        <f>SR_HS2!F88</f>
        <v>511.840542</v>
      </c>
      <c r="H26" s="168">
        <f t="shared" si="1"/>
        <v>1.2887656671352772</v>
      </c>
      <c r="I26" s="130">
        <f t="shared" si="2"/>
        <v>230.91936100000004</v>
      </c>
      <c r="J26" s="165">
        <f t="shared" si="3"/>
        <v>-153.442813</v>
      </c>
      <c r="K26" s="166">
        <f>SR_HS2!G88</f>
        <v>64.67414078525118</v>
      </c>
      <c r="L26" s="140">
        <f>SR_HS2!H88</f>
        <v>83.21339750148591</v>
      </c>
      <c r="M26" s="35"/>
      <c r="N26" s="35"/>
      <c r="O26" s="40"/>
      <c r="P26" s="41"/>
      <c r="Q26" s="41"/>
      <c r="R26" s="41"/>
    </row>
    <row r="27" spans="1:18" s="27" customFormat="1" ht="12.75" customHeight="1">
      <c r="A27" s="44" t="str">
        <f>SR_HS2!A101</f>
        <v>90</v>
      </c>
      <c r="B27" s="49" t="str">
        <f>SR_HS2!B101</f>
        <v>  Prístroje optické, fotografické, meracie, kontrolné presné, lekárske</v>
      </c>
      <c r="C27" s="106">
        <f>SR_HS2!C101</f>
        <v>1512.081318</v>
      </c>
      <c r="D27" s="116">
        <f>SR_HS2!D101</f>
        <v>452.544841</v>
      </c>
      <c r="E27" s="117">
        <f>SR_HS2!E101</f>
        <v>1195.802704</v>
      </c>
      <c r="F27" s="167">
        <f t="shared" si="0"/>
        <v>3.1036646797623035</v>
      </c>
      <c r="G27" s="107">
        <f>SR_HS2!F101</f>
        <v>369.347928</v>
      </c>
      <c r="H27" s="168">
        <f t="shared" si="1"/>
        <v>0.929982855547133</v>
      </c>
      <c r="I27" s="130">
        <f t="shared" si="2"/>
        <v>-826.4547759999999</v>
      </c>
      <c r="J27" s="165">
        <f t="shared" si="3"/>
        <v>-316.27861400000006</v>
      </c>
      <c r="K27" s="166">
        <f>SR_HS2!G101</f>
        <v>79.08322718924036</v>
      </c>
      <c r="L27" s="140">
        <f>SR_HS2!H101</f>
        <v>81.61576368517258</v>
      </c>
      <c r="M27" s="35"/>
      <c r="N27" s="35"/>
      <c r="O27" s="40"/>
      <c r="P27" s="41"/>
      <c r="Q27" s="41"/>
      <c r="R27" s="41"/>
    </row>
    <row r="28" spans="1:18" s="27" customFormat="1" ht="12.75" customHeight="1">
      <c r="A28" s="44" t="str">
        <f>SR_HS2!A97</f>
        <v>86</v>
      </c>
      <c r="B28" s="49" t="str">
        <f>SR_HS2!B97</f>
        <v>  Lokomotívy; vozový park a jeho časti; zvrškový upevňovací materiál </v>
      </c>
      <c r="C28" s="106">
        <f>SR_HS2!C97</f>
        <v>242.898014</v>
      </c>
      <c r="D28" s="116">
        <f>SR_HS2!D97</f>
        <v>404.848734</v>
      </c>
      <c r="E28" s="117">
        <f>SR_HS2!E97</f>
        <v>166.334691</v>
      </c>
      <c r="F28" s="167">
        <f t="shared" si="0"/>
        <v>0.43171595426989157</v>
      </c>
      <c r="G28" s="107">
        <f>SR_HS2!F97</f>
        <v>305.986977</v>
      </c>
      <c r="H28" s="168">
        <f t="shared" si="1"/>
        <v>0.7704460240824605</v>
      </c>
      <c r="I28" s="130">
        <f t="shared" si="2"/>
        <v>139.65228600000003</v>
      </c>
      <c r="J28" s="165">
        <f t="shared" si="3"/>
        <v>-76.563323</v>
      </c>
      <c r="K28" s="166">
        <f>SR_HS2!G97</f>
        <v>68.47923054652888</v>
      </c>
      <c r="L28" s="140">
        <f>SR_HS2!H97</f>
        <v>75.58056906261686</v>
      </c>
      <c r="M28" s="35"/>
      <c r="N28" s="35"/>
      <c r="O28" s="40"/>
      <c r="P28" s="41"/>
      <c r="Q28" s="41"/>
      <c r="R28" s="41"/>
    </row>
    <row r="29" spans="1:18" s="27" customFormat="1" ht="12.75" customHeight="1">
      <c r="A29" s="44" t="str">
        <f>SR_HS2!A94</f>
        <v>83</v>
      </c>
      <c r="B29" s="49" t="str">
        <f>SR_HS2!B94</f>
        <v>  Rôzne predmety zo základných kovov</v>
      </c>
      <c r="C29" s="106">
        <f>SR_HS2!C94</f>
        <v>452.629948</v>
      </c>
      <c r="D29" s="116">
        <f>SR_HS2!D94</f>
        <v>399.235201</v>
      </c>
      <c r="E29" s="117">
        <f>SR_HS2!E94</f>
        <v>384.856462</v>
      </c>
      <c r="F29" s="167">
        <f t="shared" si="0"/>
        <v>0.9988816749553722</v>
      </c>
      <c r="G29" s="107">
        <f>SR_HS2!F94</f>
        <v>348.312006</v>
      </c>
      <c r="H29" s="168">
        <f t="shared" si="1"/>
        <v>0.8770164102862656</v>
      </c>
      <c r="I29" s="130">
        <f t="shared" si="2"/>
        <v>-36.544456000000025</v>
      </c>
      <c r="J29" s="165">
        <f t="shared" si="3"/>
        <v>-67.77348599999999</v>
      </c>
      <c r="K29" s="166">
        <f>SR_HS2!G94</f>
        <v>85.0267340242365</v>
      </c>
      <c r="L29" s="140">
        <f>SR_HS2!H94</f>
        <v>87.24481336504192</v>
      </c>
      <c r="M29" s="35"/>
      <c r="N29" s="35"/>
      <c r="O29" s="40"/>
      <c r="P29" s="41"/>
      <c r="Q29" s="41"/>
      <c r="R29" s="41"/>
    </row>
    <row r="30" spans="1:18" s="27" customFormat="1" ht="12.75" customHeight="1">
      <c r="A30" s="44" t="str">
        <f>SR_HS2!A74</f>
        <v>62</v>
      </c>
      <c r="B30" s="49" t="str">
        <f>SR_HS2!B74</f>
        <v>  Odevy a odevné doplnky iné ako pletené alebo háčkované</v>
      </c>
      <c r="C30" s="106">
        <f>SR_HS2!C74</f>
        <v>267.570617</v>
      </c>
      <c r="D30" s="116">
        <f>SR_HS2!D74</f>
        <v>378.322191</v>
      </c>
      <c r="E30" s="117">
        <f>SR_HS2!E74</f>
        <v>323.263946</v>
      </c>
      <c r="F30" s="167">
        <f t="shared" si="0"/>
        <v>0.8390204237577877</v>
      </c>
      <c r="G30" s="107">
        <f>SR_HS2!F74</f>
        <v>324.248347</v>
      </c>
      <c r="H30" s="168">
        <f t="shared" si="1"/>
        <v>0.8164264120347188</v>
      </c>
      <c r="I30" s="130">
        <f t="shared" si="2"/>
        <v>0.984401000000048</v>
      </c>
      <c r="J30" s="165">
        <f t="shared" si="3"/>
        <v>55.69332899999995</v>
      </c>
      <c r="K30" s="166">
        <f>SR_HS2!G74</f>
        <v>120.81444129569725</v>
      </c>
      <c r="L30" s="140">
        <f>SR_HS2!H74</f>
        <v>85.706933062248</v>
      </c>
      <c r="M30" s="35"/>
      <c r="N30" s="35"/>
      <c r="O30" s="40"/>
      <c r="P30" s="41"/>
      <c r="Q30" s="41"/>
      <c r="R30" s="41"/>
    </row>
    <row r="31" spans="1:18" s="27" customFormat="1" ht="12.75" customHeight="1">
      <c r="A31" s="44" t="str">
        <f>SR_HS2!A82</f>
        <v>70</v>
      </c>
      <c r="B31" s="49" t="str">
        <f>SR_HS2!B82</f>
        <v>  Sklo a sklenený tovar</v>
      </c>
      <c r="C31" s="106">
        <f>SR_HS2!C82</f>
        <v>345.876362</v>
      </c>
      <c r="D31" s="116">
        <f>SR_HS2!D82</f>
        <v>394.349659</v>
      </c>
      <c r="E31" s="117">
        <f>SR_HS2!E82</f>
        <v>270.511502</v>
      </c>
      <c r="F31" s="167">
        <f t="shared" si="0"/>
        <v>0.7021032745773501</v>
      </c>
      <c r="G31" s="107">
        <f>SR_HS2!F82</f>
        <v>318.233655</v>
      </c>
      <c r="H31" s="168">
        <f t="shared" si="1"/>
        <v>0.8012819912397103</v>
      </c>
      <c r="I31" s="130">
        <f t="shared" si="2"/>
        <v>47.72215299999999</v>
      </c>
      <c r="J31" s="165">
        <f t="shared" si="3"/>
        <v>-75.36485999999996</v>
      </c>
      <c r="K31" s="166">
        <f>SR_HS2!G82</f>
        <v>78.2104623848218</v>
      </c>
      <c r="L31" s="140">
        <f>SR_HS2!H82</f>
        <v>80.6983466923703</v>
      </c>
      <c r="M31" s="35"/>
      <c r="N31" s="35"/>
      <c r="O31" s="40"/>
      <c r="P31" s="41"/>
      <c r="Q31" s="41"/>
      <c r="R31" s="41"/>
    </row>
    <row r="32" spans="1:18" s="27" customFormat="1" ht="12.75" customHeight="1">
      <c r="A32" s="44" t="str">
        <f>SR_HS2!A73</f>
        <v>61</v>
      </c>
      <c r="B32" s="49" t="str">
        <f>SR_HS2!B73</f>
        <v>  Odevy a odevné doplnky, pletené alebo háčkované</v>
      </c>
      <c r="C32" s="106">
        <f>SR_HS2!C73</f>
        <v>328.438266</v>
      </c>
      <c r="D32" s="116">
        <f>SR_HS2!D73</f>
        <v>314.454607</v>
      </c>
      <c r="E32" s="117">
        <f>SR_HS2!E73</f>
        <v>385.295299</v>
      </c>
      <c r="F32" s="167">
        <f t="shared" si="0"/>
        <v>1.0000206612551328</v>
      </c>
      <c r="G32" s="107">
        <f>SR_HS2!F73</f>
        <v>340.003031</v>
      </c>
      <c r="H32" s="168">
        <f t="shared" si="1"/>
        <v>0.8560952037182145</v>
      </c>
      <c r="I32" s="130">
        <f t="shared" si="2"/>
        <v>-45.29226799999998</v>
      </c>
      <c r="J32" s="165">
        <f t="shared" si="3"/>
        <v>56.857033</v>
      </c>
      <c r="K32" s="166">
        <f>SR_HS2!G73</f>
        <v>117.31133028208107</v>
      </c>
      <c r="L32" s="140">
        <f>SR_HS2!H73</f>
        <v>108.12467791257387</v>
      </c>
      <c r="M32" s="35"/>
      <c r="N32" s="35"/>
      <c r="O32" s="40"/>
      <c r="P32" s="41"/>
      <c r="Q32" s="41"/>
      <c r="R32" s="41"/>
    </row>
    <row r="33" spans="1:18" s="27" customFormat="1" ht="12.75" customHeight="1">
      <c r="A33" s="50" t="str">
        <f>SR_HS2!A41</f>
        <v>29</v>
      </c>
      <c r="B33" s="51" t="str">
        <f>SR_HS2!B41</f>
        <v>  Výrobky organickej chémie</v>
      </c>
      <c r="C33" s="111">
        <f>SR_HS2!C41</f>
        <v>434.332151</v>
      </c>
      <c r="D33" s="120">
        <f>SR_HS2!D41</f>
        <v>397.37438</v>
      </c>
      <c r="E33" s="121">
        <f>SR_HS2!E41</f>
        <v>250.505336</v>
      </c>
      <c r="F33" s="174">
        <f t="shared" si="0"/>
        <v>0.6501779606572861</v>
      </c>
      <c r="G33" s="112">
        <f>SR_HS2!F41</f>
        <v>274.084092</v>
      </c>
      <c r="H33" s="175">
        <f t="shared" si="1"/>
        <v>0.6901176024417907</v>
      </c>
      <c r="I33" s="133">
        <f t="shared" si="2"/>
        <v>23.578756</v>
      </c>
      <c r="J33" s="171">
        <f t="shared" si="3"/>
        <v>-183.826815</v>
      </c>
      <c r="K33" s="176">
        <f>SR_HS2!G41</f>
        <v>57.67598263753677</v>
      </c>
      <c r="L33" s="142">
        <f>SR_HS2!H41</f>
        <v>68.97377027678534</v>
      </c>
      <c r="M33" s="35"/>
      <c r="N33" s="35"/>
      <c r="O33" s="40"/>
      <c r="P33" s="41"/>
      <c r="Q33" s="41"/>
      <c r="R33" s="41"/>
    </row>
    <row r="34" spans="1:18" s="27" customFormat="1" ht="12.75" customHeight="1">
      <c r="A34" s="52" t="str">
        <f>SR_HS2!A42</f>
        <v>30</v>
      </c>
      <c r="B34" s="53" t="str">
        <f>SR_HS2!B42</f>
        <v>  Farmaceutické výrobky</v>
      </c>
      <c r="C34" s="113">
        <f>SR_HS2!C42</f>
        <v>1224.854173</v>
      </c>
      <c r="D34" s="122">
        <f>SR_HS2!D42</f>
        <v>258.83552</v>
      </c>
      <c r="E34" s="123">
        <f>SR_HS2!E42</f>
        <v>1377.548544</v>
      </c>
      <c r="F34" s="177">
        <f t="shared" si="0"/>
        <v>3.5753797397925835</v>
      </c>
      <c r="G34" s="108">
        <f>SR_HS2!F42</f>
        <v>261.052917</v>
      </c>
      <c r="H34" s="178">
        <f t="shared" si="1"/>
        <v>0.6573063466612128</v>
      </c>
      <c r="I34" s="131">
        <f t="shared" si="2"/>
        <v>-1116.495627</v>
      </c>
      <c r="J34" s="161">
        <f t="shared" si="3"/>
        <v>152.69437100000005</v>
      </c>
      <c r="K34" s="179">
        <f>SR_HS2!G42</f>
        <v>112.46633063477344</v>
      </c>
      <c r="L34" s="143">
        <f>SR_HS2!H42</f>
        <v>100.8566818804467</v>
      </c>
      <c r="M34" s="35"/>
      <c r="N34" s="35"/>
      <c r="O34" s="40"/>
      <c r="P34" s="41"/>
      <c r="Q34" s="41"/>
      <c r="R34" s="41"/>
    </row>
    <row r="35" spans="1:18" s="27" customFormat="1" ht="12.75" customHeight="1">
      <c r="A35" s="44" t="str">
        <f>SR_HS2!A37</f>
        <v>25</v>
      </c>
      <c r="B35" s="49" t="str">
        <f>SR_HS2!B37</f>
        <v>  Soľ; síra; zeminy a kamene; sadra; vápno a cement</v>
      </c>
      <c r="C35" s="106">
        <f>SR_HS2!C37</f>
        <v>135.186737</v>
      </c>
      <c r="D35" s="116">
        <f>SR_HS2!D37</f>
        <v>300.909442</v>
      </c>
      <c r="E35" s="117">
        <f>SR_HS2!E37</f>
        <v>119.827122</v>
      </c>
      <c r="F35" s="167">
        <f t="shared" si="0"/>
        <v>0.3110071627911024</v>
      </c>
      <c r="G35" s="107">
        <f>SR_HS2!F37</f>
        <v>222.744543</v>
      </c>
      <c r="H35" s="168">
        <f t="shared" si="1"/>
        <v>0.5608495146524314</v>
      </c>
      <c r="I35" s="130">
        <f t="shared" si="2"/>
        <v>102.91742099999999</v>
      </c>
      <c r="J35" s="165">
        <f t="shared" si="3"/>
        <v>-15.359614999999991</v>
      </c>
      <c r="K35" s="166">
        <f>SR_HS2!G37</f>
        <v>88.63822343755513</v>
      </c>
      <c r="L35" s="140">
        <f>SR_HS2!H37</f>
        <v>74.02377988524533</v>
      </c>
      <c r="M35" s="35"/>
      <c r="N35" s="35"/>
      <c r="O35" s="40"/>
      <c r="P35" s="41"/>
      <c r="Q35" s="41"/>
      <c r="R35" s="41"/>
    </row>
    <row r="36" spans="1:18" s="27" customFormat="1" ht="12.75" customHeight="1">
      <c r="A36" s="44" t="str">
        <f>SR_HS2!A16</f>
        <v>04</v>
      </c>
      <c r="B36" s="45" t="str">
        <f>SR_HS2!B16</f>
        <v>  Mlieko, vajcia, med, jedlé výrobky živočíšneho pôvodu</v>
      </c>
      <c r="C36" s="106">
        <f>SR_HS2!C16</f>
        <v>226.154384</v>
      </c>
      <c r="D36" s="116">
        <f>SR_HS2!D16</f>
        <v>308.273477</v>
      </c>
      <c r="E36" s="117">
        <f>SR_HS2!E16</f>
        <v>226.141728</v>
      </c>
      <c r="F36" s="167">
        <f t="shared" si="0"/>
        <v>0.586943056297031</v>
      </c>
      <c r="G36" s="107">
        <f>SR_HS2!F16</f>
        <v>205.35599</v>
      </c>
      <c r="H36" s="168">
        <f t="shared" si="1"/>
        <v>0.517066796659838</v>
      </c>
      <c r="I36" s="130">
        <f t="shared" si="2"/>
        <v>-20.78573800000001</v>
      </c>
      <c r="J36" s="165">
        <f t="shared" si="3"/>
        <v>-0.012655999999992673</v>
      </c>
      <c r="K36" s="166">
        <f>SR_HS2!G16</f>
        <v>99.99440382283281</v>
      </c>
      <c r="L36" s="140">
        <f>SR_HS2!H16</f>
        <v>66.61487455828059</v>
      </c>
      <c r="M36" s="35"/>
      <c r="N36" s="35"/>
      <c r="O36" s="40"/>
      <c r="P36" s="41"/>
      <c r="Q36" s="41"/>
      <c r="R36" s="41"/>
    </row>
    <row r="37" spans="1:18" s="27" customFormat="1" ht="12.75" customHeight="1">
      <c r="A37" s="44" t="str">
        <f>SR_HS2!A22</f>
        <v>10</v>
      </c>
      <c r="B37" s="45" t="str">
        <f>SR_HS2!B22</f>
        <v>  Obilniny</v>
      </c>
      <c r="C37" s="106">
        <f>SR_HS2!C22</f>
        <v>146.078758</v>
      </c>
      <c r="D37" s="116">
        <f>SR_HS2!D22</f>
        <v>168.389638</v>
      </c>
      <c r="E37" s="117">
        <f>SR_HS2!E22</f>
        <v>76.28117</v>
      </c>
      <c r="F37" s="167">
        <f t="shared" si="0"/>
        <v>0.19798514610144569</v>
      </c>
      <c r="G37" s="107">
        <f>SR_HS2!F22</f>
        <v>186.81365</v>
      </c>
      <c r="H37" s="168">
        <f t="shared" si="1"/>
        <v>0.4703789530455486</v>
      </c>
      <c r="I37" s="130">
        <f t="shared" si="2"/>
        <v>110.53247999999999</v>
      </c>
      <c r="J37" s="165">
        <f t="shared" si="3"/>
        <v>-69.79758799999999</v>
      </c>
      <c r="K37" s="166">
        <f>SR_HS2!G22</f>
        <v>52.21920766878372</v>
      </c>
      <c r="L37" s="140">
        <f>SR_HS2!H22</f>
        <v>110.94129794376065</v>
      </c>
      <c r="M37" s="35"/>
      <c r="N37" s="35"/>
      <c r="O37" s="40"/>
      <c r="P37" s="41"/>
      <c r="Q37" s="41"/>
      <c r="R37" s="41"/>
    </row>
    <row r="38" spans="1:18" s="27" customFormat="1" ht="12.75" customHeight="1">
      <c r="A38" s="44" t="str">
        <f>SR_HS2!A61</f>
        <v>49</v>
      </c>
      <c r="B38" s="49" t="str">
        <f>SR_HS2!B61</f>
        <v>  Knihy, noviny, obrazy a iné polygrafické výrobky; strojopisy a plány</v>
      </c>
      <c r="C38" s="106">
        <f>SR_HS2!C61</f>
        <v>120.502343</v>
      </c>
      <c r="D38" s="116">
        <f>SR_HS2!D61</f>
        <v>236.731935</v>
      </c>
      <c r="E38" s="117">
        <f>SR_HS2!E61</f>
        <v>104.204427</v>
      </c>
      <c r="F38" s="167">
        <f t="shared" si="0"/>
        <v>0.2704589966830927</v>
      </c>
      <c r="G38" s="107">
        <f>SR_HS2!F61</f>
        <v>167.133847</v>
      </c>
      <c r="H38" s="168">
        <f t="shared" si="1"/>
        <v>0.42082708608463515</v>
      </c>
      <c r="I38" s="130">
        <f t="shared" si="2"/>
        <v>62.92942000000001</v>
      </c>
      <c r="J38" s="165">
        <f t="shared" si="3"/>
        <v>-16.297916</v>
      </c>
      <c r="K38" s="166">
        <f>SR_HS2!G61</f>
        <v>86.47502148568181</v>
      </c>
      <c r="L38" s="140">
        <f>SR_HS2!H61</f>
        <v>70.60046503654017</v>
      </c>
      <c r="M38" s="35"/>
      <c r="N38" s="35"/>
      <c r="O38" s="40"/>
      <c r="P38" s="41"/>
      <c r="Q38" s="41"/>
      <c r="R38" s="41"/>
    </row>
    <row r="39" spans="1:18" s="27" customFormat="1" ht="12.75" customHeight="1">
      <c r="A39" s="44" t="str">
        <f>SR_HS2!A86</f>
        <v>74</v>
      </c>
      <c r="B39" s="49" t="str">
        <f>SR_HS2!B86</f>
        <v>  Meď a predmety z medi</v>
      </c>
      <c r="C39" s="106">
        <f>SR_HS2!C86</f>
        <v>415.02399</v>
      </c>
      <c r="D39" s="116">
        <f>SR_HS2!D86</f>
        <v>432.086139</v>
      </c>
      <c r="E39" s="117">
        <f>SR_HS2!E86</f>
        <v>266.640275</v>
      </c>
      <c r="F39" s="167">
        <f t="shared" si="0"/>
        <v>0.6920556384020415</v>
      </c>
      <c r="G39" s="107">
        <f>SR_HS2!F86</f>
        <v>231.257488</v>
      </c>
      <c r="H39" s="168">
        <f t="shared" si="1"/>
        <v>0.5822842982265135</v>
      </c>
      <c r="I39" s="130">
        <f t="shared" si="2"/>
        <v>-35.38278699999998</v>
      </c>
      <c r="J39" s="165">
        <f t="shared" si="3"/>
        <v>-148.38371500000005</v>
      </c>
      <c r="K39" s="166">
        <f>SR_HS2!G86</f>
        <v>64.24695473627922</v>
      </c>
      <c r="L39" s="140">
        <f>SR_HS2!H86</f>
        <v>53.52115403081699</v>
      </c>
      <c r="M39" s="35"/>
      <c r="N39" s="35"/>
      <c r="O39" s="40"/>
      <c r="P39" s="41"/>
      <c r="Q39" s="41"/>
      <c r="R39" s="41"/>
    </row>
    <row r="40" spans="1:18" s="27" customFormat="1" ht="12.75" customHeight="1">
      <c r="A40" s="44" t="str">
        <f>SR_HS2!A106</f>
        <v>95</v>
      </c>
      <c r="B40" s="49" t="str">
        <f>SR_HS2!B106</f>
        <v>  Hračky, hry a športové potreby; ich časti, súčasti a príslušenstvo</v>
      </c>
      <c r="C40" s="106">
        <f>SR_HS2!C106</f>
        <v>307.083764</v>
      </c>
      <c r="D40" s="116">
        <f>SR_HS2!D106</f>
        <v>204.066184</v>
      </c>
      <c r="E40" s="117">
        <f>SR_HS2!E106</f>
        <v>244.342921</v>
      </c>
      <c r="F40" s="167">
        <f t="shared" si="0"/>
        <v>0.6341836250419206</v>
      </c>
      <c r="G40" s="107">
        <f>SR_HS2!F106</f>
        <v>186.191157</v>
      </c>
      <c r="H40" s="168">
        <f t="shared" si="1"/>
        <v>0.46881157504282667</v>
      </c>
      <c r="I40" s="130">
        <f t="shared" si="2"/>
        <v>-58.151763999999986</v>
      </c>
      <c r="J40" s="165">
        <f t="shared" si="3"/>
        <v>-62.740842999999984</v>
      </c>
      <c r="K40" s="166">
        <f>SR_HS2!G106</f>
        <v>79.56881790728603</v>
      </c>
      <c r="L40" s="140">
        <f>SR_HS2!H106</f>
        <v>91.24057369544383</v>
      </c>
      <c r="M40" s="35"/>
      <c r="N40" s="35"/>
      <c r="O40" s="40"/>
      <c r="P40" s="41"/>
      <c r="Q40" s="41"/>
      <c r="R40" s="41"/>
    </row>
    <row r="41" spans="1:18" s="27" customFormat="1" ht="12.75" customHeight="1">
      <c r="A41" s="44" t="str">
        <f>SR_HS2!A29</f>
        <v>17</v>
      </c>
      <c r="B41" s="49" t="str">
        <f>SR_HS2!B29</f>
        <v>  Cukor a cukrovinky</v>
      </c>
      <c r="C41" s="106">
        <f>SR_HS2!C29</f>
        <v>120.953387</v>
      </c>
      <c r="D41" s="116">
        <f>SR_HS2!D29</f>
        <v>164.180704</v>
      </c>
      <c r="E41" s="117">
        <f>SR_HS2!E29</f>
        <v>119.597346</v>
      </c>
      <c r="F41" s="167">
        <f t="shared" si="0"/>
        <v>0.31041078710716097</v>
      </c>
      <c r="G41" s="107">
        <f>SR_HS2!F29</f>
        <v>152.878004</v>
      </c>
      <c r="H41" s="168">
        <f t="shared" si="1"/>
        <v>0.38493223308475155</v>
      </c>
      <c r="I41" s="130">
        <f t="shared" si="2"/>
        <v>33.280658</v>
      </c>
      <c r="J41" s="165">
        <f t="shared" si="3"/>
        <v>-1.3560410000000047</v>
      </c>
      <c r="K41" s="166">
        <f>SR_HS2!G29</f>
        <v>98.87887306537351</v>
      </c>
      <c r="L41" s="140">
        <f>SR_HS2!H29</f>
        <v>93.1156952524701</v>
      </c>
      <c r="M41" s="35"/>
      <c r="N41" s="35"/>
      <c r="O41" s="40"/>
      <c r="P41" s="41"/>
      <c r="Q41" s="41"/>
      <c r="R41" s="41"/>
    </row>
    <row r="42" spans="1:18" s="27" customFormat="1" ht="12.75" customHeight="1">
      <c r="A42" s="44" t="str">
        <f>SR_HS2!A50</f>
        <v>38</v>
      </c>
      <c r="B42" s="49" t="str">
        <f>SR_HS2!B50</f>
        <v>  Rôzne chemické výrobky</v>
      </c>
      <c r="C42" s="106">
        <f>SR_HS2!C50</f>
        <v>423.584877</v>
      </c>
      <c r="D42" s="116">
        <f>SR_HS2!D50</f>
        <v>175.384931</v>
      </c>
      <c r="E42" s="117">
        <f>SR_HS2!E50</f>
        <v>362.748149</v>
      </c>
      <c r="F42" s="167">
        <f t="shared" si="0"/>
        <v>0.9415003109914807</v>
      </c>
      <c r="G42" s="107">
        <f>SR_HS2!F50</f>
        <v>125.279526</v>
      </c>
      <c r="H42" s="168">
        <f t="shared" si="1"/>
        <v>0.3154418977302921</v>
      </c>
      <c r="I42" s="130">
        <f t="shared" si="2"/>
        <v>-237.468623</v>
      </c>
      <c r="J42" s="165">
        <f t="shared" si="3"/>
        <v>-60.836727999999994</v>
      </c>
      <c r="K42" s="166">
        <f>SR_HS2!G50</f>
        <v>85.63765344247642</v>
      </c>
      <c r="L42" s="140">
        <f>SR_HS2!H50</f>
        <v>71.43118013941574</v>
      </c>
      <c r="M42" s="35"/>
      <c r="N42" s="35"/>
      <c r="O42" s="40"/>
      <c r="P42" s="41"/>
      <c r="Q42" s="41"/>
      <c r="R42" s="41"/>
    </row>
    <row r="43" spans="1:18" s="27" customFormat="1" ht="12.75" customHeight="1">
      <c r="A43" s="50" t="str">
        <f>SR_HS2!A66</f>
        <v>54</v>
      </c>
      <c r="B43" s="51" t="str">
        <f>SR_HS2!B66</f>
        <v>  Umelo vyrobené vlákna</v>
      </c>
      <c r="C43" s="111">
        <f>SR_HS2!C66</f>
        <v>117.31425</v>
      </c>
      <c r="D43" s="135">
        <f>SR_HS2!D66</f>
        <v>224.022229</v>
      </c>
      <c r="E43" s="121">
        <f>SR_HS2!E66</f>
        <v>89.308999</v>
      </c>
      <c r="F43" s="174">
        <f t="shared" si="0"/>
        <v>0.23179842699304257</v>
      </c>
      <c r="G43" s="112">
        <f>SR_HS2!F66</f>
        <v>118.77521</v>
      </c>
      <c r="H43" s="175">
        <f t="shared" si="1"/>
        <v>0.29906465040196567</v>
      </c>
      <c r="I43" s="133">
        <f t="shared" si="2"/>
        <v>29.466211</v>
      </c>
      <c r="J43" s="171">
        <f t="shared" si="3"/>
        <v>-28.005251</v>
      </c>
      <c r="K43" s="180">
        <f>SR_HS2!G66</f>
        <v>76.12800576230083</v>
      </c>
      <c r="L43" s="142">
        <f>SR_HS2!H66</f>
        <v>53.01938585746328</v>
      </c>
      <c r="M43" s="35"/>
      <c r="N43" s="35"/>
      <c r="O43" s="40"/>
      <c r="P43" s="41"/>
      <c r="Q43" s="41"/>
      <c r="R43" s="41"/>
    </row>
    <row r="44" spans="1:18" s="27" customFormat="1" ht="12.75" customHeight="1">
      <c r="A44" s="42" t="str">
        <f>SR_HS2!A24</f>
        <v>12</v>
      </c>
      <c r="B44" s="48" t="str">
        <f>SR_HS2!B24</f>
        <v>  Olejnaté semená a plody; priemyselné a liečivé rastliny; slama</v>
      </c>
      <c r="C44" s="104">
        <f>SR_HS2!C24</f>
        <v>49.476633</v>
      </c>
      <c r="D44" s="127">
        <f>SR_HS2!D24</f>
        <v>160.8314</v>
      </c>
      <c r="E44" s="115">
        <f>SR_HS2!E24</f>
        <v>44.290665</v>
      </c>
      <c r="F44" s="159">
        <f t="shared" si="0"/>
        <v>0.1149548935989732</v>
      </c>
      <c r="G44" s="105">
        <f>SR_HS2!F24</f>
        <v>136.758412</v>
      </c>
      <c r="H44" s="160">
        <f t="shared" si="1"/>
        <v>0.34434463786094743</v>
      </c>
      <c r="I44" s="129">
        <f t="shared" si="2"/>
        <v>92.467747</v>
      </c>
      <c r="J44" s="161">
        <f t="shared" si="3"/>
        <v>-5.185968000000003</v>
      </c>
      <c r="K44" s="173">
        <f>SR_HS2!G24</f>
        <v>89.51834899517111</v>
      </c>
      <c r="L44" s="139">
        <f>SR_HS2!H24</f>
        <v>85.03215914305291</v>
      </c>
      <c r="M44" s="35"/>
      <c r="N44" s="35"/>
      <c r="O44" s="40"/>
      <c r="P44" s="41"/>
      <c r="Q44" s="41"/>
      <c r="R44" s="41"/>
    </row>
    <row r="45" spans="1:18" s="27" customFormat="1" ht="12.75" customHeight="1">
      <c r="A45" s="44" t="str">
        <f>SR_HS2!A34</f>
        <v>22</v>
      </c>
      <c r="B45" s="49" t="str">
        <f>SR_HS2!B34</f>
        <v>  Nápoje, liehoviny a ocot</v>
      </c>
      <c r="C45" s="106">
        <f>SR_HS2!C34</f>
        <v>265.990006</v>
      </c>
      <c r="D45" s="124">
        <f>SR_HS2!D34</f>
        <v>156.25505</v>
      </c>
      <c r="E45" s="117">
        <f>SR_HS2!E34</f>
        <v>297.605605</v>
      </c>
      <c r="F45" s="167">
        <f t="shared" si="0"/>
        <v>0.7724250845462143</v>
      </c>
      <c r="G45" s="107">
        <f>SR_HS2!F34</f>
        <v>129.336577</v>
      </c>
      <c r="H45" s="168">
        <f t="shared" si="1"/>
        <v>0.32565716520048177</v>
      </c>
      <c r="I45" s="130">
        <f t="shared" si="2"/>
        <v>-168.26902800000002</v>
      </c>
      <c r="J45" s="165">
        <f t="shared" si="3"/>
        <v>31.61559900000003</v>
      </c>
      <c r="K45" s="166">
        <f>SR_HS2!G34</f>
        <v>111.88601010821438</v>
      </c>
      <c r="L45" s="140">
        <f>SR_HS2!H34</f>
        <v>82.77273406523501</v>
      </c>
      <c r="M45" s="35"/>
      <c r="N45" s="35"/>
      <c r="O45" s="40"/>
      <c r="P45" s="41"/>
      <c r="Q45" s="41"/>
      <c r="R45" s="41"/>
    </row>
    <row r="46" spans="1:18" s="27" customFormat="1" ht="12.75" customHeight="1">
      <c r="A46" s="44" t="str">
        <f>SR_HS2!A30</f>
        <v>18</v>
      </c>
      <c r="B46" s="49" t="str">
        <f>SR_HS2!B30</f>
        <v>  Kakao a kakaové prípravky</v>
      </c>
      <c r="C46" s="106">
        <f>SR_HS2!C30</f>
        <v>142.745424</v>
      </c>
      <c r="D46" s="116">
        <f>SR_HS2!D30</f>
        <v>139.938895</v>
      </c>
      <c r="E46" s="117">
        <f>SR_HS2!E30</f>
        <v>130.983436</v>
      </c>
      <c r="F46" s="167">
        <f aca="true" t="shared" si="4" ref="F46:F77">E46/$E$11*100</f>
        <v>0.3399629910412932</v>
      </c>
      <c r="G46" s="107">
        <f>SR_HS2!F30</f>
        <v>141.618709</v>
      </c>
      <c r="H46" s="168">
        <f aca="true" t="shared" si="5" ref="H46:H77">G46/$G$11*100</f>
        <v>0.3565824021482488</v>
      </c>
      <c r="I46" s="130">
        <f aca="true" t="shared" si="6" ref="I46:I77">G46-E46</f>
        <v>10.635272999999984</v>
      </c>
      <c r="J46" s="165">
        <f aca="true" t="shared" si="7" ref="J46:J77">E46-C46</f>
        <v>-11.761988000000002</v>
      </c>
      <c r="K46" s="166">
        <f>SR_HS2!G30</f>
        <v>91.76016458503075</v>
      </c>
      <c r="L46" s="140">
        <f>SR_HS2!H30</f>
        <v>101.20039107068838</v>
      </c>
      <c r="M46" s="35"/>
      <c r="N46" s="35"/>
      <c r="O46" s="40"/>
      <c r="P46" s="41"/>
      <c r="Q46" s="41"/>
      <c r="R46" s="41"/>
    </row>
    <row r="47" spans="1:18" s="27" customFormat="1" ht="12.75" customHeight="1">
      <c r="A47" s="44" t="str">
        <f>SR_HS2!A83</f>
        <v>71</v>
      </c>
      <c r="B47" s="49" t="str">
        <f>SR_HS2!B83</f>
        <v>  Perly, drahokamy, drahé kovy; bižutéria; mince</v>
      </c>
      <c r="C47" s="106">
        <f>SR_HS2!C83</f>
        <v>101.378896</v>
      </c>
      <c r="D47" s="124">
        <f>SR_HS2!D83</f>
        <v>148.339854</v>
      </c>
      <c r="E47" s="117">
        <f>SR_HS2!E83</f>
        <v>99.292567</v>
      </c>
      <c r="F47" s="167">
        <f t="shared" si="4"/>
        <v>0.2577104334435692</v>
      </c>
      <c r="G47" s="107">
        <f>SR_HS2!F83</f>
        <v>141.446961</v>
      </c>
      <c r="H47" s="168">
        <f t="shared" si="5"/>
        <v>0.3561499570649925</v>
      </c>
      <c r="I47" s="130">
        <f t="shared" si="6"/>
        <v>42.15439399999998</v>
      </c>
      <c r="J47" s="165">
        <f t="shared" si="7"/>
        <v>-2.086328999999992</v>
      </c>
      <c r="K47" s="166">
        <f>SR_HS2!G83</f>
        <v>97.94204801756769</v>
      </c>
      <c r="L47" s="140">
        <f>SR_HS2!H83</f>
        <v>95.35331010909583</v>
      </c>
      <c r="M47" s="35"/>
      <c r="N47" s="35"/>
      <c r="O47" s="40"/>
      <c r="P47" s="41"/>
      <c r="Q47" s="41"/>
      <c r="R47" s="41"/>
    </row>
    <row r="48" spans="1:18" s="27" customFormat="1" ht="12.75" customHeight="1">
      <c r="A48" s="44" t="str">
        <f>SR_HS2!A33</f>
        <v>21</v>
      </c>
      <c r="B48" s="49" t="str">
        <f>SR_HS2!B33</f>
        <v>  Rôzne jedlé prípravky</v>
      </c>
      <c r="C48" s="106">
        <f>SR_HS2!C33</f>
        <v>196.375983</v>
      </c>
      <c r="D48" s="116">
        <f>SR_HS2!D33</f>
        <v>111.21965</v>
      </c>
      <c r="E48" s="117">
        <f>SR_HS2!E33</f>
        <v>200.934597</v>
      </c>
      <c r="F48" s="167">
        <f t="shared" si="4"/>
        <v>0.5215188170800227</v>
      </c>
      <c r="G48" s="107">
        <f>SR_HS2!F33</f>
        <v>110.620247</v>
      </c>
      <c r="H48" s="168">
        <f t="shared" si="5"/>
        <v>0.27853123136077046</v>
      </c>
      <c r="I48" s="130">
        <f t="shared" si="6"/>
        <v>-90.31434999999999</v>
      </c>
      <c r="J48" s="165">
        <f t="shared" si="7"/>
        <v>4.558614000000006</v>
      </c>
      <c r="K48" s="166">
        <f>SR_HS2!G33</f>
        <v>102.321370429499</v>
      </c>
      <c r="L48" s="140">
        <f>SR_HS2!H33</f>
        <v>99.46106375986618</v>
      </c>
      <c r="M48" s="35"/>
      <c r="N48" s="35"/>
      <c r="O48" s="40"/>
      <c r="P48" s="41"/>
      <c r="Q48" s="41"/>
      <c r="R48" s="41"/>
    </row>
    <row r="49" spans="1:18" s="27" customFormat="1" ht="12.75" customHeight="1">
      <c r="A49" s="44" t="str">
        <f>SR_HS2!A43</f>
        <v>31</v>
      </c>
      <c r="B49" s="49" t="str">
        <f>SR_HS2!B43</f>
        <v>  Hnojivá</v>
      </c>
      <c r="C49" s="106">
        <f>SR_HS2!C43</f>
        <v>137.796246</v>
      </c>
      <c r="D49" s="116">
        <f>SR_HS2!D43</f>
        <v>195.823593</v>
      </c>
      <c r="E49" s="117">
        <f>SR_HS2!E43</f>
        <v>56.920805</v>
      </c>
      <c r="F49" s="167">
        <f t="shared" si="4"/>
        <v>0.14773598640577879</v>
      </c>
      <c r="G49" s="107">
        <f>SR_HS2!F43</f>
        <v>114.57276</v>
      </c>
      <c r="H49" s="168">
        <f t="shared" si="5"/>
        <v>0.2884832821174411</v>
      </c>
      <c r="I49" s="130">
        <f t="shared" si="6"/>
        <v>57.651955</v>
      </c>
      <c r="J49" s="165">
        <f t="shared" si="7"/>
        <v>-80.875441</v>
      </c>
      <c r="K49" s="166">
        <f>SR_HS2!G43</f>
        <v>41.307950435746996</v>
      </c>
      <c r="L49" s="140">
        <f>SR_HS2!H43</f>
        <v>58.50814921979295</v>
      </c>
      <c r="M49" s="35"/>
      <c r="N49" s="35"/>
      <c r="O49" s="40"/>
      <c r="P49" s="41"/>
      <c r="Q49" s="41"/>
      <c r="R49" s="41"/>
    </row>
    <row r="50" spans="1:18" s="27" customFormat="1" ht="12.75" customHeight="1">
      <c r="A50" s="44" t="str">
        <f>SR_HS2!A23</f>
        <v>11</v>
      </c>
      <c r="B50" s="45" t="str">
        <f>SR_HS2!B23</f>
        <v>  Mlynské výrobky; slad; škroby; inulín; pšeničný lepok</v>
      </c>
      <c r="C50" s="106">
        <f>SR_HS2!C23</f>
        <v>34.269212</v>
      </c>
      <c r="D50" s="116">
        <f>SR_HS2!D23</f>
        <v>142.764418</v>
      </c>
      <c r="E50" s="117">
        <f>SR_HS2!E23</f>
        <v>22.900857</v>
      </c>
      <c r="F50" s="167">
        <f t="shared" si="4"/>
        <v>0.05943838458420755</v>
      </c>
      <c r="G50" s="107">
        <f>SR_HS2!F23</f>
        <v>105.966634</v>
      </c>
      <c r="H50" s="168">
        <f t="shared" si="5"/>
        <v>0.26681387767264775</v>
      </c>
      <c r="I50" s="130">
        <f t="shared" si="6"/>
        <v>83.065777</v>
      </c>
      <c r="J50" s="165">
        <f t="shared" si="7"/>
        <v>-11.368355000000005</v>
      </c>
      <c r="K50" s="166">
        <f>SR_HS2!G23</f>
        <v>66.82633087682318</v>
      </c>
      <c r="L50" s="140">
        <f>SR_HS2!H23</f>
        <v>74.2248212015966</v>
      </c>
      <c r="M50" s="35"/>
      <c r="N50" s="35"/>
      <c r="O50" s="40"/>
      <c r="P50" s="41"/>
      <c r="Q50" s="41"/>
      <c r="R50" s="41"/>
    </row>
    <row r="51" spans="1:18" s="27" customFormat="1" ht="12.75" customHeight="1">
      <c r="A51" s="44" t="str">
        <f>SR_HS2!A80</f>
        <v>68</v>
      </c>
      <c r="B51" s="49" t="str">
        <f>SR_HS2!B80</f>
        <v>  Predmety z kameňa, sadry, cementu, azbestu, sľudy</v>
      </c>
      <c r="C51" s="106">
        <f>SR_HS2!C80</f>
        <v>190.26027</v>
      </c>
      <c r="D51" s="116">
        <f>SR_HS2!D80</f>
        <v>141.884257</v>
      </c>
      <c r="E51" s="117">
        <f>SR_HS2!E80</f>
        <v>130.981228</v>
      </c>
      <c r="F51" s="167">
        <f t="shared" si="4"/>
        <v>0.33995726025343825</v>
      </c>
      <c r="G51" s="107">
        <f>SR_HS2!F80</f>
        <v>115.615685</v>
      </c>
      <c r="H51" s="168">
        <f t="shared" si="5"/>
        <v>0.29110926779678</v>
      </c>
      <c r="I51" s="130">
        <f t="shared" si="6"/>
        <v>-15.365542999999988</v>
      </c>
      <c r="J51" s="165">
        <f t="shared" si="7"/>
        <v>-59.279042000000004</v>
      </c>
      <c r="K51" s="166">
        <f>SR_HS2!G80</f>
        <v>68.84318412877265</v>
      </c>
      <c r="L51" s="140">
        <f>SR_HS2!H80</f>
        <v>81.48591495954341</v>
      </c>
      <c r="M51" s="35"/>
      <c r="N51" s="35"/>
      <c r="O51" s="40"/>
      <c r="P51" s="41"/>
      <c r="Q51" s="41"/>
      <c r="R51" s="41"/>
    </row>
    <row r="52" spans="1:18" s="27" customFormat="1" ht="12.75" customHeight="1">
      <c r="A52" s="44" t="str">
        <f>SR_HS2!A107</f>
        <v>96</v>
      </c>
      <c r="B52" s="49" t="str">
        <f>SR_HS2!B107</f>
        <v>  Rôzne výrobky</v>
      </c>
      <c r="C52" s="106">
        <f>SR_HS2!C107</f>
        <v>92.405974</v>
      </c>
      <c r="D52" s="124">
        <f>SR_HS2!D107</f>
        <v>75.528972</v>
      </c>
      <c r="E52" s="117">
        <f>SR_HS2!E107</f>
        <v>97.629758</v>
      </c>
      <c r="F52" s="167">
        <f t="shared" si="4"/>
        <v>0.2533946700277249</v>
      </c>
      <c r="G52" s="107">
        <f>SR_HS2!F107</f>
        <v>94.230666</v>
      </c>
      <c r="H52" s="168">
        <f t="shared" si="5"/>
        <v>0.23726382958560452</v>
      </c>
      <c r="I52" s="130">
        <f t="shared" si="6"/>
        <v>-3.399091999999996</v>
      </c>
      <c r="J52" s="165">
        <f t="shared" si="7"/>
        <v>5.223783999999995</v>
      </c>
      <c r="K52" s="166">
        <f>SR_HS2!G107</f>
        <v>105.65308039499696</v>
      </c>
      <c r="L52" s="140">
        <f>SR_HS2!H107</f>
        <v>124.76095398200309</v>
      </c>
      <c r="M52" s="35"/>
      <c r="N52" s="35"/>
      <c r="O52" s="40"/>
      <c r="P52" s="41"/>
      <c r="Q52" s="41"/>
      <c r="R52" s="41"/>
    </row>
    <row r="53" spans="1:18" s="27" customFormat="1" ht="12.75" customHeight="1">
      <c r="A53" s="50" t="str">
        <f>SR_HS2!A40</f>
        <v>28</v>
      </c>
      <c r="B53" s="51" t="str">
        <f>SR_HS2!B40</f>
        <v>  Anorganické chemikálie</v>
      </c>
      <c r="C53" s="111">
        <f>SR_HS2!C40</f>
        <v>273.784161</v>
      </c>
      <c r="D53" s="120">
        <f>SR_HS2!D40</f>
        <v>107.814174</v>
      </c>
      <c r="E53" s="121">
        <f>SR_HS2!E40</f>
        <v>203.127816</v>
      </c>
      <c r="F53" s="174">
        <f t="shared" si="4"/>
        <v>0.5272112413591399</v>
      </c>
      <c r="G53" s="112">
        <f>SR_HS2!F40</f>
        <v>92.954227</v>
      </c>
      <c r="H53" s="175">
        <f t="shared" si="5"/>
        <v>0.2340498779260416</v>
      </c>
      <c r="I53" s="133">
        <f t="shared" si="6"/>
        <v>-110.17358899999999</v>
      </c>
      <c r="J53" s="171">
        <f t="shared" si="7"/>
        <v>-70.65634499999999</v>
      </c>
      <c r="K53" s="176">
        <f>SR_HS2!G40</f>
        <v>74.19268348397992</v>
      </c>
      <c r="L53" s="142">
        <f>SR_HS2!H40</f>
        <v>86.21707476050413</v>
      </c>
      <c r="M53" s="35"/>
      <c r="N53" s="35"/>
      <c r="O53" s="40"/>
      <c r="P53" s="41"/>
      <c r="Q53" s="41"/>
      <c r="R53" s="41"/>
    </row>
    <row r="54" spans="1:18" s="27" customFormat="1" ht="12.75" customHeight="1">
      <c r="A54" s="52" t="str">
        <f>SR_HS2!A13</f>
        <v>01</v>
      </c>
      <c r="B54" s="134" t="str">
        <f>SR_HS2!B13</f>
        <v>  Živé zvieratá</v>
      </c>
      <c r="C54" s="113">
        <f>SR_HS2!C13</f>
        <v>60.305878</v>
      </c>
      <c r="D54" s="122">
        <f>SR_HS2!D13</f>
        <v>96.898746</v>
      </c>
      <c r="E54" s="123">
        <f>SR_HS2!E13</f>
        <v>45.027007</v>
      </c>
      <c r="F54" s="177">
        <f t="shared" si="4"/>
        <v>0.11686604386647213</v>
      </c>
      <c r="G54" s="108">
        <f>SR_HS2!F13</f>
        <v>91.658944</v>
      </c>
      <c r="H54" s="178">
        <f t="shared" si="5"/>
        <v>0.23078847887175571</v>
      </c>
      <c r="I54" s="131">
        <f t="shared" si="6"/>
        <v>46.63193700000001</v>
      </c>
      <c r="J54" s="161">
        <f t="shared" si="7"/>
        <v>-15.278871000000002</v>
      </c>
      <c r="K54" s="179">
        <f>SR_HS2!G13</f>
        <v>74.66437517085814</v>
      </c>
      <c r="L54" s="143">
        <f>SR_HS2!H13</f>
        <v>94.59249761601663</v>
      </c>
      <c r="M54" s="35"/>
      <c r="N54" s="35"/>
      <c r="O54" s="40"/>
      <c r="P54" s="41"/>
      <c r="Q54" s="41"/>
      <c r="R54" s="41"/>
    </row>
    <row r="55" spans="1:18" s="27" customFormat="1" ht="12.75" customHeight="1">
      <c r="A55" s="44" t="str">
        <f>SR_HS2!A31</f>
        <v>19</v>
      </c>
      <c r="B55" s="49" t="str">
        <f>SR_HS2!B31</f>
        <v>  Prípravky z obilia, múky, škrobu alebo z mlieka; cukrárske výrobky</v>
      </c>
      <c r="C55" s="106">
        <f>SR_HS2!C31</f>
        <v>174.584869</v>
      </c>
      <c r="D55" s="116">
        <f>SR_HS2!D31</f>
        <v>88.017092</v>
      </c>
      <c r="E55" s="117">
        <f>SR_HS2!E31</f>
        <v>178.771031</v>
      </c>
      <c r="F55" s="167">
        <f t="shared" si="4"/>
        <v>0.46399404586008675</v>
      </c>
      <c r="G55" s="107">
        <f>SR_HS2!F31</f>
        <v>75.482281</v>
      </c>
      <c r="H55" s="168">
        <f t="shared" si="5"/>
        <v>0.19005718431319074</v>
      </c>
      <c r="I55" s="130">
        <f t="shared" si="6"/>
        <v>-103.28875</v>
      </c>
      <c r="J55" s="165">
        <f t="shared" si="7"/>
        <v>4.186161999999996</v>
      </c>
      <c r="K55" s="166">
        <f>SR_HS2!G31</f>
        <v>102.39778053159922</v>
      </c>
      <c r="L55" s="140">
        <f>SR_HS2!H31</f>
        <v>85.75866264702314</v>
      </c>
      <c r="M55" s="35"/>
      <c r="N55" s="35"/>
      <c r="O55" s="40"/>
      <c r="P55" s="41"/>
      <c r="Q55" s="41"/>
      <c r="R55" s="41"/>
    </row>
    <row r="56" spans="1:18" s="27" customFormat="1" ht="12.75" customHeight="1">
      <c r="A56" s="44" t="str">
        <f>SR_HS2!A93</f>
        <v>82</v>
      </c>
      <c r="B56" s="49" t="str">
        <f>SR_HS2!B93</f>
        <v>  Nástroje, náradie, nožiarsky tovar, lyžice a vidličky</v>
      </c>
      <c r="C56" s="106">
        <f>SR_HS2!C93</f>
        <v>216.945894</v>
      </c>
      <c r="D56" s="116">
        <f>SR_HS2!D93</f>
        <v>76.911283</v>
      </c>
      <c r="E56" s="117">
        <f>SR_HS2!E93</f>
        <v>152.962183</v>
      </c>
      <c r="F56" s="167">
        <f t="shared" si="4"/>
        <v>0.39700807092039986</v>
      </c>
      <c r="G56" s="107">
        <f>SR_HS2!F93</f>
        <v>74.394571</v>
      </c>
      <c r="H56" s="168">
        <f t="shared" si="5"/>
        <v>0.18731843427529377</v>
      </c>
      <c r="I56" s="130">
        <f t="shared" si="6"/>
        <v>-78.56761200000001</v>
      </c>
      <c r="J56" s="165">
        <f t="shared" si="7"/>
        <v>-63.983711</v>
      </c>
      <c r="K56" s="166">
        <f>SR_HS2!G93</f>
        <v>70.50706523166555</v>
      </c>
      <c r="L56" s="140">
        <f>SR_HS2!H93</f>
        <v>96.72777269883797</v>
      </c>
      <c r="M56" s="35"/>
      <c r="N56" s="35"/>
      <c r="O56" s="40"/>
      <c r="P56" s="41"/>
      <c r="Q56" s="41"/>
      <c r="R56" s="41"/>
    </row>
    <row r="57" spans="1:18" s="27" customFormat="1" ht="12.75" customHeight="1">
      <c r="A57" s="44" t="str">
        <f>SR_HS2!A27</f>
        <v>15</v>
      </c>
      <c r="B57" s="49" t="str">
        <f>SR_HS2!B27</f>
        <v>  Živočíšne a rastlinné tuky a oleje; upravené jedlé tuky; vosky</v>
      </c>
      <c r="C57" s="106">
        <f>SR_HS2!C27</f>
        <v>169.790868</v>
      </c>
      <c r="D57" s="116">
        <f>SR_HS2!D27</f>
        <v>48.993893</v>
      </c>
      <c r="E57" s="117">
        <f>SR_HS2!E27</f>
        <v>154.421042</v>
      </c>
      <c r="F57" s="167">
        <f t="shared" si="4"/>
        <v>0.40079448914466687</v>
      </c>
      <c r="G57" s="107">
        <f>SR_HS2!F27</f>
        <v>76.171093</v>
      </c>
      <c r="H57" s="168">
        <f t="shared" si="5"/>
        <v>0.19179154723263056</v>
      </c>
      <c r="I57" s="130">
        <f t="shared" si="6"/>
        <v>-78.249949</v>
      </c>
      <c r="J57" s="165">
        <f t="shared" si="7"/>
        <v>-15.369825999999989</v>
      </c>
      <c r="K57" s="166">
        <f>SR_HS2!G27</f>
        <v>90.9477899600584</v>
      </c>
      <c r="L57" s="140">
        <f>SR_HS2!H27</f>
        <v>155.47058691580193</v>
      </c>
      <c r="M57" s="35"/>
      <c r="N57" s="35"/>
      <c r="O57" s="40"/>
      <c r="P57" s="41"/>
      <c r="Q57" s="41"/>
      <c r="R57" s="41"/>
    </row>
    <row r="58" spans="1:18" s="27" customFormat="1" ht="12.75" customHeight="1">
      <c r="A58" s="44" t="str">
        <f>SR_HS2!A44</f>
        <v>32</v>
      </c>
      <c r="B58" s="49" t="str">
        <f>SR_HS2!B44</f>
        <v>  Farbiarske výťažky; taníny; farbivá, pigmenty; laky; tmely</v>
      </c>
      <c r="C58" s="106">
        <f>SR_HS2!C44</f>
        <v>313.731319</v>
      </c>
      <c r="D58" s="124">
        <f>SR_HS2!D44</f>
        <v>79.354078</v>
      </c>
      <c r="E58" s="117">
        <f>SR_HS2!E44</f>
        <v>254.446624</v>
      </c>
      <c r="F58" s="167">
        <f t="shared" si="4"/>
        <v>0.66040743774197</v>
      </c>
      <c r="G58" s="107">
        <f>SR_HS2!F44</f>
        <v>77.417462</v>
      </c>
      <c r="H58" s="168">
        <f t="shared" si="5"/>
        <v>0.19492978550016843</v>
      </c>
      <c r="I58" s="130">
        <f t="shared" si="6"/>
        <v>-177.029162</v>
      </c>
      <c r="J58" s="165">
        <f t="shared" si="7"/>
        <v>-59.28469499999997</v>
      </c>
      <c r="K58" s="166">
        <f>SR_HS2!G44</f>
        <v>81.10335455543093</v>
      </c>
      <c r="L58" s="140">
        <f>SR_HS2!H44</f>
        <v>97.55952554826483</v>
      </c>
      <c r="M58" s="35"/>
      <c r="N58" s="35"/>
      <c r="O58" s="40"/>
      <c r="P58" s="41"/>
      <c r="Q58" s="41"/>
      <c r="R58" s="41"/>
    </row>
    <row r="59" spans="1:18" s="27" customFormat="1" ht="12.75" customHeight="1">
      <c r="A59" s="44" t="str">
        <f>SR_HS2!A14</f>
        <v>02</v>
      </c>
      <c r="B59" s="45" t="str">
        <f>SR_HS2!B14</f>
        <v>  Mäso a jedlé droby</v>
      </c>
      <c r="C59" s="106">
        <f>SR_HS2!C14</f>
        <v>271.837037</v>
      </c>
      <c r="D59" s="116">
        <f>SR_HS2!D14</f>
        <v>88.57773</v>
      </c>
      <c r="E59" s="117">
        <f>SR_HS2!E14</f>
        <v>287.380073</v>
      </c>
      <c r="F59" s="167">
        <f t="shared" si="4"/>
        <v>0.7458850688780616</v>
      </c>
      <c r="G59" s="107">
        <f>SR_HS2!F14</f>
        <v>64.109126</v>
      </c>
      <c r="H59" s="168">
        <f t="shared" si="5"/>
        <v>0.16142066475627</v>
      </c>
      <c r="I59" s="130">
        <f t="shared" si="6"/>
        <v>-223.27094699999998</v>
      </c>
      <c r="J59" s="165">
        <f t="shared" si="7"/>
        <v>15.543035999999972</v>
      </c>
      <c r="K59" s="166">
        <f>SR_HS2!G14</f>
        <v>105.71777715484735</v>
      </c>
      <c r="L59" s="140">
        <f>SR_HS2!H14</f>
        <v>72.37612207944368</v>
      </c>
      <c r="M59" s="35"/>
      <c r="N59" s="35"/>
      <c r="O59" s="40"/>
      <c r="P59" s="41"/>
      <c r="Q59" s="41"/>
      <c r="R59" s="41"/>
    </row>
    <row r="60" spans="1:18" s="27" customFormat="1" ht="12.75" customHeight="1">
      <c r="A60" s="44" t="str">
        <f>SR_HS2!A45</f>
        <v>33</v>
      </c>
      <c r="B60" s="49" t="str">
        <f>SR_HS2!B45</f>
        <v>  Silice a rezinoidy; voňavkárske, kozmetické a toaletné prípravky</v>
      </c>
      <c r="C60" s="106">
        <f>SR_HS2!C45</f>
        <v>185.842225</v>
      </c>
      <c r="D60" s="124">
        <f>SR_HS2!D45</f>
        <v>129.526464</v>
      </c>
      <c r="E60" s="117">
        <f>SR_HS2!E45</f>
        <v>196.908528</v>
      </c>
      <c r="F60" s="167">
        <f t="shared" si="4"/>
        <v>0.5110692938335976</v>
      </c>
      <c r="G60" s="107">
        <f>SR_HS2!F45</f>
        <v>102.765707</v>
      </c>
      <c r="H60" s="168">
        <f t="shared" si="5"/>
        <v>0.25875424878024494</v>
      </c>
      <c r="I60" s="130">
        <f t="shared" si="6"/>
        <v>-94.14282099999998</v>
      </c>
      <c r="J60" s="165">
        <f t="shared" si="7"/>
        <v>11.066302999999976</v>
      </c>
      <c r="K60" s="166">
        <f>SR_HS2!G45</f>
        <v>105.95467633902898</v>
      </c>
      <c r="L60" s="140">
        <f>SR_HS2!H45</f>
        <v>79.33954485162198</v>
      </c>
      <c r="M60" s="35"/>
      <c r="N60" s="35"/>
      <c r="O60" s="40"/>
      <c r="P60" s="41"/>
      <c r="Q60" s="41"/>
      <c r="R60" s="41"/>
    </row>
    <row r="61" spans="1:18" s="27" customFormat="1" ht="12.75" customHeight="1">
      <c r="A61" s="44" t="str">
        <f>SR_HS2!A75</f>
        <v>63</v>
      </c>
      <c r="B61" s="49" t="str">
        <f>SR_HS2!B75</f>
        <v>  Celkom dohotovené textilné výrobky; súpravy; obnosené odevy</v>
      </c>
      <c r="C61" s="106">
        <f>SR_HS2!C75</f>
        <v>98.191565</v>
      </c>
      <c r="D61" s="116">
        <f>SR_HS2!D75</f>
        <v>79.995979</v>
      </c>
      <c r="E61" s="117">
        <f>SR_HS2!E75</f>
        <v>84.504735</v>
      </c>
      <c r="F61" s="167">
        <f t="shared" si="4"/>
        <v>0.21932912546096175</v>
      </c>
      <c r="G61" s="107">
        <f>SR_HS2!F75</f>
        <v>67.023685</v>
      </c>
      <c r="H61" s="168">
        <f t="shared" si="5"/>
        <v>0.16875924633748465</v>
      </c>
      <c r="I61" s="130">
        <f t="shared" si="6"/>
        <v>-17.481049999999996</v>
      </c>
      <c r="J61" s="165">
        <f t="shared" si="7"/>
        <v>-13.68683</v>
      </c>
      <c r="K61" s="166">
        <f>SR_HS2!G75</f>
        <v>86.06109394427108</v>
      </c>
      <c r="L61" s="140">
        <f>SR_HS2!H75</f>
        <v>83.78381743412378</v>
      </c>
      <c r="M61" s="35"/>
      <c r="N61" s="35"/>
      <c r="O61" s="40"/>
      <c r="P61" s="41"/>
      <c r="Q61" s="41"/>
      <c r="R61" s="41"/>
    </row>
    <row r="62" spans="1:18" s="27" customFormat="1" ht="12.75" customHeight="1">
      <c r="A62" s="44" t="str">
        <f>SR_HS2!A46</f>
        <v>34</v>
      </c>
      <c r="B62" s="49" t="str">
        <f>SR_HS2!B46</f>
        <v>  Mydlo, pracie, čistiace prípravky, vosky, sviečky; modelovacie pasty</v>
      </c>
      <c r="C62" s="106">
        <f>SR_HS2!C46</f>
        <v>177.645414</v>
      </c>
      <c r="D62" s="116">
        <f>SR_HS2!D46</f>
        <v>81.136079</v>
      </c>
      <c r="E62" s="117">
        <f>SR_HS2!E46</f>
        <v>158.909342</v>
      </c>
      <c r="F62" s="167">
        <f t="shared" si="4"/>
        <v>0.4124437170110868</v>
      </c>
      <c r="G62" s="107">
        <f>SR_HS2!F46</f>
        <v>59.985936</v>
      </c>
      <c r="H62" s="168">
        <f t="shared" si="5"/>
        <v>0.1510388655921946</v>
      </c>
      <c r="I62" s="130">
        <f t="shared" si="6"/>
        <v>-98.923406</v>
      </c>
      <c r="J62" s="165">
        <f t="shared" si="7"/>
        <v>-18.73607199999998</v>
      </c>
      <c r="K62" s="166">
        <f>SR_HS2!G46</f>
        <v>89.45310685025622</v>
      </c>
      <c r="L62" s="140">
        <f>SR_HS2!H46</f>
        <v>73.9325054147613</v>
      </c>
      <c r="M62" s="35"/>
      <c r="N62" s="35"/>
      <c r="O62" s="40"/>
      <c r="P62" s="41"/>
      <c r="Q62" s="41"/>
      <c r="R62" s="41"/>
    </row>
    <row r="63" spans="1:18" s="27" customFormat="1" ht="12.75" customHeight="1">
      <c r="A63" s="46" t="str">
        <f>SR_HS2!A59</f>
        <v>47</v>
      </c>
      <c r="B63" s="54" t="str">
        <f>SR_HS2!B59</f>
        <v>  Vláknina z dreva alebo iných celulózových vláknin; zberový papier</v>
      </c>
      <c r="C63" s="109">
        <f>SR_HS2!C59</f>
        <v>106.527136</v>
      </c>
      <c r="D63" s="118">
        <f>SR_HS2!D59</f>
        <v>77.636362</v>
      </c>
      <c r="E63" s="119">
        <f>SR_HS2!E59</f>
        <v>79.220317</v>
      </c>
      <c r="F63" s="169">
        <f t="shared" si="4"/>
        <v>0.20561360078047886</v>
      </c>
      <c r="G63" s="110">
        <f>SR_HS2!F59</f>
        <v>59.915368</v>
      </c>
      <c r="H63" s="170">
        <f t="shared" si="5"/>
        <v>0.1508611820987319</v>
      </c>
      <c r="I63" s="132">
        <f t="shared" si="6"/>
        <v>-19.304948999999993</v>
      </c>
      <c r="J63" s="171">
        <f t="shared" si="7"/>
        <v>-27.306819000000004</v>
      </c>
      <c r="K63" s="172">
        <f>SR_HS2!G59</f>
        <v>74.36632577825053</v>
      </c>
      <c r="L63" s="141">
        <f>SR_HS2!H59</f>
        <v>77.17436321913176</v>
      </c>
      <c r="M63" s="56"/>
      <c r="N63" s="56"/>
      <c r="O63" s="40"/>
      <c r="P63" s="41"/>
      <c r="Q63" s="41"/>
      <c r="R63" s="41"/>
    </row>
    <row r="64" spans="1:18" s="27" customFormat="1" ht="12.75" customHeight="1">
      <c r="A64" s="42" t="str">
        <f>SR_HS2!A20</f>
        <v>08</v>
      </c>
      <c r="B64" s="48" t="str">
        <f>SR_HS2!B20</f>
        <v>  Jedlé ovocie a orechy; šupy citrusových plodov a melónov</v>
      </c>
      <c r="C64" s="104">
        <f>SR_HS2!C20</f>
        <v>230.013025</v>
      </c>
      <c r="D64" s="114">
        <f>SR_HS2!D20</f>
        <v>74.729213</v>
      </c>
      <c r="E64" s="115">
        <f>SR_HS2!E20</f>
        <v>203.610874</v>
      </c>
      <c r="F64" s="159">
        <f t="shared" si="4"/>
        <v>0.5284650017393946</v>
      </c>
      <c r="G64" s="105">
        <f>SR_HS2!F20</f>
        <v>57.797639</v>
      </c>
      <c r="H64" s="160">
        <f t="shared" si="5"/>
        <v>0.14552894245856535</v>
      </c>
      <c r="I64" s="129">
        <f t="shared" si="6"/>
        <v>-145.813235</v>
      </c>
      <c r="J64" s="161">
        <f t="shared" si="7"/>
        <v>-26.402151000000003</v>
      </c>
      <c r="K64" s="173">
        <f>SR_HS2!G20</f>
        <v>88.52145394809708</v>
      </c>
      <c r="L64" s="139">
        <f>SR_HS2!H20</f>
        <v>77.34276420119666</v>
      </c>
      <c r="M64" s="56"/>
      <c r="N64" s="56"/>
      <c r="O64" s="40"/>
      <c r="P64" s="41"/>
      <c r="Q64" s="41"/>
      <c r="R64" s="41"/>
    </row>
    <row r="65" spans="1:18" s="27" customFormat="1" ht="12.75" customHeight="1">
      <c r="A65" s="44" t="str">
        <f>SR_HS2!A67</f>
        <v>55</v>
      </c>
      <c r="B65" s="49" t="str">
        <f>SR_HS2!B67</f>
        <v>  Umelo vyrobené strižné vlákna</v>
      </c>
      <c r="C65" s="106">
        <f>SR_HS2!C67</f>
        <v>73.660856</v>
      </c>
      <c r="D65" s="116">
        <f>SR_HS2!D67</f>
        <v>53.17538</v>
      </c>
      <c r="E65" s="117">
        <f>SR_HS2!E67</f>
        <v>131.022638</v>
      </c>
      <c r="F65" s="167">
        <f t="shared" si="4"/>
        <v>0.34006473848037244</v>
      </c>
      <c r="G65" s="107">
        <f>SR_HS2!F67</f>
        <v>45.219739</v>
      </c>
      <c r="H65" s="168">
        <f t="shared" si="5"/>
        <v>0.11385898989615031</v>
      </c>
      <c r="I65" s="130">
        <f t="shared" si="6"/>
        <v>-85.802899</v>
      </c>
      <c r="J65" s="165">
        <f t="shared" si="7"/>
        <v>57.361782000000005</v>
      </c>
      <c r="K65" s="166">
        <f>SR_HS2!G67</f>
        <v>177.87281483668883</v>
      </c>
      <c r="L65" s="140">
        <f>SR_HS2!H67</f>
        <v>85.03886385015021</v>
      </c>
      <c r="M65" s="56"/>
      <c r="N65" s="56"/>
      <c r="O65" s="40"/>
      <c r="P65" s="41"/>
      <c r="Q65" s="41"/>
      <c r="R65" s="41"/>
    </row>
    <row r="66" spans="1:18" s="27" customFormat="1" ht="12.75" customHeight="1">
      <c r="A66" s="44" t="str">
        <f>SR_HS2!A99</f>
        <v>88</v>
      </c>
      <c r="B66" s="49" t="str">
        <f>SR_HS2!B99</f>
        <v>  Lietadlá, kozmické lode a ich časti a súčasti</v>
      </c>
      <c r="C66" s="106">
        <f>SR_HS2!C99</f>
        <v>73.201764</v>
      </c>
      <c r="D66" s="124">
        <f>SR_HS2!D99</f>
        <v>67.181117</v>
      </c>
      <c r="E66" s="117">
        <f>SR_HS2!E99</f>
        <v>28.338452</v>
      </c>
      <c r="F66" s="167">
        <f t="shared" si="4"/>
        <v>0.07355147488572614</v>
      </c>
      <c r="G66" s="107">
        <f>SR_HS2!F99</f>
        <v>35.318237</v>
      </c>
      <c r="H66" s="168">
        <f t="shared" si="5"/>
        <v>0.08892795223194107</v>
      </c>
      <c r="I66" s="130">
        <f t="shared" si="6"/>
        <v>6.979785000000003</v>
      </c>
      <c r="J66" s="165">
        <f t="shared" si="7"/>
        <v>-44.86331199999999</v>
      </c>
      <c r="K66" s="166">
        <f>SR_HS2!G99</f>
        <v>38.712799325437025</v>
      </c>
      <c r="L66" s="140">
        <f>SR_HS2!H99</f>
        <v>52.571672781207255</v>
      </c>
      <c r="M66" s="35"/>
      <c r="N66" s="35"/>
      <c r="O66" s="40"/>
      <c r="P66" s="41"/>
      <c r="Q66" s="41"/>
      <c r="R66" s="41"/>
    </row>
    <row r="67" spans="1:18" s="27" customFormat="1" ht="12.75" customHeight="1">
      <c r="A67" s="44" t="str">
        <f>SR_HS2!A21</f>
        <v>09</v>
      </c>
      <c r="B67" s="45" t="str">
        <f>SR_HS2!B21</f>
        <v>  Káva, čaj, maté a koreniny</v>
      </c>
      <c r="C67" s="106">
        <f>SR_HS2!C21</f>
        <v>101.588202</v>
      </c>
      <c r="D67" s="124">
        <f>SR_HS2!D21</f>
        <v>71.23917</v>
      </c>
      <c r="E67" s="117">
        <f>SR_HS2!E21</f>
        <v>81.525749</v>
      </c>
      <c r="F67" s="167">
        <f t="shared" si="4"/>
        <v>0.21159727003131693</v>
      </c>
      <c r="G67" s="107">
        <f>SR_HS2!F21</f>
        <v>47.379791</v>
      </c>
      <c r="H67" s="168">
        <f t="shared" si="5"/>
        <v>0.11929779481369217</v>
      </c>
      <c r="I67" s="130">
        <f t="shared" si="6"/>
        <v>-34.14595800000001</v>
      </c>
      <c r="J67" s="165">
        <f t="shared" si="7"/>
        <v>-20.06245299999999</v>
      </c>
      <c r="K67" s="166">
        <f>SR_HS2!G21</f>
        <v>80.25119787039839</v>
      </c>
      <c r="L67" s="140">
        <f>SR_HS2!H21</f>
        <v>66.50806150605067</v>
      </c>
      <c r="M67" s="35"/>
      <c r="N67" s="35"/>
      <c r="O67" s="40"/>
      <c r="P67" s="41"/>
      <c r="Q67" s="41"/>
      <c r="R67" s="41"/>
    </row>
    <row r="68" spans="1:18" s="27" customFormat="1" ht="12.75" customHeight="1">
      <c r="A68" s="44" t="str">
        <f>SR_HS2!A53</f>
        <v>41</v>
      </c>
      <c r="B68" s="49" t="str">
        <f>SR_HS2!B53</f>
        <v>  Surové kože a kožky (iné ako kožušiny) a usne</v>
      </c>
      <c r="C68" s="106">
        <f>SR_HS2!C53</f>
        <v>166.100078</v>
      </c>
      <c r="D68" s="116">
        <f>SR_HS2!D53</f>
        <v>72.909571</v>
      </c>
      <c r="E68" s="117">
        <f>SR_HS2!E53</f>
        <v>103.239151</v>
      </c>
      <c r="F68" s="167">
        <f t="shared" si="4"/>
        <v>0.26795365611361516</v>
      </c>
      <c r="G68" s="107">
        <f>SR_HS2!F53</f>
        <v>49.238226</v>
      </c>
      <c r="H68" s="168">
        <f t="shared" si="5"/>
        <v>0.12397715689244392</v>
      </c>
      <c r="I68" s="130">
        <f t="shared" si="6"/>
        <v>-54.00092500000001</v>
      </c>
      <c r="J68" s="165">
        <f t="shared" si="7"/>
        <v>-62.86092699999999</v>
      </c>
      <c r="K68" s="166">
        <f>SR_HS2!G53</f>
        <v>62.154787790045475</v>
      </c>
      <c r="L68" s="140">
        <f>SR_HS2!H53</f>
        <v>67.53328174156998</v>
      </c>
      <c r="M68" s="35"/>
      <c r="N68" s="35"/>
      <c r="O68" s="40"/>
      <c r="P68" s="41"/>
      <c r="Q68" s="41"/>
      <c r="R68" s="41"/>
    </row>
    <row r="69" spans="1:18" s="27" customFormat="1" ht="12.75" customHeight="1">
      <c r="A69" s="44" t="str">
        <f>SR_HS2!A72</f>
        <v>60</v>
      </c>
      <c r="B69" s="49" t="str">
        <f>SR_HS2!B72</f>
        <v>  Pletené alebo háčkované textílie</v>
      </c>
      <c r="C69" s="106">
        <f>SR_HS2!C72</f>
        <v>46.138391</v>
      </c>
      <c r="D69" s="124">
        <f>SR_HS2!D72</f>
        <v>38.969963</v>
      </c>
      <c r="E69" s="117">
        <f>SR_HS2!E72</f>
        <v>35.942604</v>
      </c>
      <c r="F69" s="167">
        <f t="shared" si="4"/>
        <v>0.09328778916482806</v>
      </c>
      <c r="G69" s="107">
        <f>SR_HS2!F72</f>
        <v>47.879962</v>
      </c>
      <c r="H69" s="168">
        <f t="shared" si="5"/>
        <v>0.12055717768707291</v>
      </c>
      <c r="I69" s="130">
        <f t="shared" si="6"/>
        <v>11.937357999999996</v>
      </c>
      <c r="J69" s="165">
        <f t="shared" si="7"/>
        <v>-10.195786999999996</v>
      </c>
      <c r="K69" s="166">
        <f>SR_HS2!G72</f>
        <v>77.90172830257562</v>
      </c>
      <c r="L69" s="140">
        <f>SR_HS2!H72</f>
        <v>122.86376048137382</v>
      </c>
      <c r="M69" s="35"/>
      <c r="N69" s="35"/>
      <c r="O69" s="40"/>
      <c r="P69" s="41"/>
      <c r="Q69" s="41"/>
      <c r="R69" s="41"/>
    </row>
    <row r="70" spans="1:18" s="27" customFormat="1" ht="12.75" customHeight="1">
      <c r="A70" s="44" t="str">
        <f>SR_HS2!A19</f>
        <v>07</v>
      </c>
      <c r="B70" s="45" t="str">
        <f>SR_HS2!B19</f>
        <v>  Zelenina, jedlé rastliny, korene a hľuzy</v>
      </c>
      <c r="C70" s="106">
        <f>SR_HS2!C19</f>
        <v>154.416364</v>
      </c>
      <c r="D70" s="124">
        <f>SR_HS2!D19</f>
        <v>48.299761</v>
      </c>
      <c r="E70" s="117">
        <f>SR_HS2!E19</f>
        <v>155.000548</v>
      </c>
      <c r="F70" s="167">
        <f t="shared" si="4"/>
        <v>0.40229857698281435</v>
      </c>
      <c r="G70" s="107">
        <f>SR_HS2!F19</f>
        <v>41.149113</v>
      </c>
      <c r="H70" s="168">
        <f t="shared" si="5"/>
        <v>0.10360954187069826</v>
      </c>
      <c r="I70" s="130">
        <f t="shared" si="6"/>
        <v>-113.85143500000001</v>
      </c>
      <c r="J70" s="165">
        <f t="shared" si="7"/>
        <v>0.5841840000000218</v>
      </c>
      <c r="K70" s="166">
        <f>SR_HS2!G19</f>
        <v>100.37831741718774</v>
      </c>
      <c r="L70" s="140">
        <f>SR_HS2!H19</f>
        <v>85.19527249834631</v>
      </c>
      <c r="M70" s="35"/>
      <c r="N70" s="35"/>
      <c r="O70" s="40"/>
      <c r="P70" s="41"/>
      <c r="Q70" s="41"/>
      <c r="R70" s="41"/>
    </row>
    <row r="71" spans="1:18" s="27" customFormat="1" ht="12.75" customHeight="1">
      <c r="A71" s="44" t="str">
        <f>SR_HS2!A35</f>
        <v>23</v>
      </c>
      <c r="B71" s="49" t="str">
        <f>SR_HS2!B35</f>
        <v>  Zvyšky a odpady v potravinárskom priemysle; pripravené krmivo</v>
      </c>
      <c r="C71" s="106">
        <f>SR_HS2!C35</f>
        <v>150.646426</v>
      </c>
      <c r="D71" s="124">
        <f>SR_HS2!D35</f>
        <v>53.540767</v>
      </c>
      <c r="E71" s="117">
        <f>SR_HS2!E35</f>
        <v>104.473554</v>
      </c>
      <c r="F71" s="167">
        <f t="shared" si="4"/>
        <v>0.27115750653047505</v>
      </c>
      <c r="G71" s="107">
        <f>SR_HS2!F35</f>
        <v>42.96288</v>
      </c>
      <c r="H71" s="168">
        <f t="shared" si="5"/>
        <v>0.10817643418573288</v>
      </c>
      <c r="I71" s="130">
        <f t="shared" si="6"/>
        <v>-61.510673999999995</v>
      </c>
      <c r="J71" s="165">
        <f t="shared" si="7"/>
        <v>-46.172872</v>
      </c>
      <c r="K71" s="166">
        <f>SR_HS2!G35</f>
        <v>69.35017097584513</v>
      </c>
      <c r="L71" s="140">
        <f>SR_HS2!H35</f>
        <v>80.24330320109159</v>
      </c>
      <c r="M71" s="35"/>
      <c r="N71" s="35"/>
      <c r="O71" s="40"/>
      <c r="P71" s="41"/>
      <c r="Q71" s="41"/>
      <c r="R71" s="41"/>
    </row>
    <row r="72" spans="1:18" s="27" customFormat="1" ht="12.75" customHeight="1">
      <c r="A72" s="44" t="str">
        <f>SR_HS2!A81</f>
        <v>69</v>
      </c>
      <c r="B72" s="49" t="str">
        <f>SR_HS2!B81</f>
        <v>  Keramické výrobky</v>
      </c>
      <c r="C72" s="106">
        <f>SR_HS2!C81</f>
        <v>169.298243</v>
      </c>
      <c r="D72" s="116">
        <f>SR_HS2!D81</f>
        <v>94.732209</v>
      </c>
      <c r="E72" s="117">
        <f>SR_HS2!E81</f>
        <v>122.855002</v>
      </c>
      <c r="F72" s="167">
        <f t="shared" si="4"/>
        <v>0.31886592091158805</v>
      </c>
      <c r="G72" s="107">
        <f>SR_HS2!F81</f>
        <v>45.800415</v>
      </c>
      <c r="H72" s="168">
        <f t="shared" si="5"/>
        <v>0.1153210766812363</v>
      </c>
      <c r="I72" s="130">
        <f t="shared" si="6"/>
        <v>-77.054587</v>
      </c>
      <c r="J72" s="165">
        <f t="shared" si="7"/>
        <v>-46.443241000000015</v>
      </c>
      <c r="K72" s="166">
        <f>SR_HS2!G81</f>
        <v>72.56720437435372</v>
      </c>
      <c r="L72" s="140">
        <f>SR_HS2!H81</f>
        <v>48.34724692211073</v>
      </c>
      <c r="M72" s="35"/>
      <c r="N72" s="35"/>
      <c r="O72" s="40"/>
      <c r="P72" s="41"/>
      <c r="Q72" s="41"/>
      <c r="R72" s="41"/>
    </row>
    <row r="73" spans="1:18" s="27" customFormat="1" ht="12.75" customHeight="1">
      <c r="A73" s="50" t="str">
        <f>SR_HS2!A68</f>
        <v>56</v>
      </c>
      <c r="B73" s="51" t="str">
        <f>SR_HS2!B68</f>
        <v>  Vata, plsť a netkané textílie; špeciálne priadze; motúzy, šnúry, laná</v>
      </c>
      <c r="C73" s="111">
        <f>SR_HS2!C68</f>
        <v>108.002562</v>
      </c>
      <c r="D73" s="128">
        <f>SR_HS2!D68</f>
        <v>67.825801</v>
      </c>
      <c r="E73" s="121">
        <f>SR_HS2!E68</f>
        <v>85.95574</v>
      </c>
      <c r="F73" s="174">
        <f t="shared" si="4"/>
        <v>0.22309515889908194</v>
      </c>
      <c r="G73" s="112">
        <f>SR_HS2!F68</f>
        <v>47.978621</v>
      </c>
      <c r="H73" s="175">
        <f t="shared" si="5"/>
        <v>0.12080559163931098</v>
      </c>
      <c r="I73" s="133">
        <f t="shared" si="6"/>
        <v>-37.97711900000001</v>
      </c>
      <c r="J73" s="171">
        <f t="shared" si="7"/>
        <v>-22.04682199999999</v>
      </c>
      <c r="K73" s="176">
        <f>SR_HS2!G68</f>
        <v>79.58676017333738</v>
      </c>
      <c r="L73" s="142">
        <f>SR_HS2!H68</f>
        <v>70.73800868197634</v>
      </c>
      <c r="M73" s="35"/>
      <c r="N73" s="35"/>
      <c r="O73" s="40"/>
      <c r="P73" s="41"/>
      <c r="Q73" s="41"/>
      <c r="R73" s="41"/>
    </row>
    <row r="74" spans="1:18" s="27" customFormat="1" ht="12.75" customHeight="1">
      <c r="A74" s="52" t="str">
        <f>SR_HS2!A54</f>
        <v>42</v>
      </c>
      <c r="B74" s="53" t="str">
        <f>SR_HS2!B54</f>
        <v>  Kožené výrobky; sedlárske výrobky; cestovné potreby, kabelky</v>
      </c>
      <c r="C74" s="113">
        <f>SR_HS2!C54</f>
        <v>102.236553</v>
      </c>
      <c r="D74" s="125">
        <f>SR_HS2!D54</f>
        <v>39.436197</v>
      </c>
      <c r="E74" s="123">
        <f>SR_HS2!E54</f>
        <v>71.090724</v>
      </c>
      <c r="F74" s="177">
        <f t="shared" si="4"/>
        <v>0.18451352250624303</v>
      </c>
      <c r="G74" s="108">
        <f>SR_HS2!F54</f>
        <v>46.294502</v>
      </c>
      <c r="H74" s="178">
        <f t="shared" si="5"/>
        <v>0.1165651406228884</v>
      </c>
      <c r="I74" s="131">
        <f t="shared" si="6"/>
        <v>-24.796221999999993</v>
      </c>
      <c r="J74" s="161">
        <f t="shared" si="7"/>
        <v>-31.145829000000006</v>
      </c>
      <c r="K74" s="179">
        <f>SR_HS2!G54</f>
        <v>69.53552512671276</v>
      </c>
      <c r="L74" s="143">
        <f>SR_HS2!H54</f>
        <v>117.39088837597602</v>
      </c>
      <c r="M74" s="35"/>
      <c r="N74" s="35"/>
      <c r="O74" s="40"/>
      <c r="P74" s="41"/>
      <c r="Q74" s="41"/>
      <c r="R74" s="41"/>
    </row>
    <row r="75" spans="1:18" s="27" customFormat="1" ht="12.75" customHeight="1">
      <c r="A75" s="44" t="str">
        <f>SR_HS2!A90</f>
        <v>79</v>
      </c>
      <c r="B75" s="49" t="str">
        <f>SR_HS2!B90</f>
        <v>  Zinok a predmety zo zinku</v>
      </c>
      <c r="C75" s="106">
        <f>SR_HS2!C90</f>
        <v>114.902878</v>
      </c>
      <c r="D75" s="124">
        <f>SR_HS2!D90</f>
        <v>64.565287</v>
      </c>
      <c r="E75" s="117">
        <f>SR_HS2!E90</f>
        <v>53.028539</v>
      </c>
      <c r="F75" s="167">
        <f t="shared" si="4"/>
        <v>0.1376337442315215</v>
      </c>
      <c r="G75" s="107">
        <f>SR_HS2!F90</f>
        <v>44.486916</v>
      </c>
      <c r="H75" s="168">
        <f t="shared" si="5"/>
        <v>0.1120138114763309</v>
      </c>
      <c r="I75" s="130">
        <f t="shared" si="6"/>
        <v>-8.541623000000001</v>
      </c>
      <c r="J75" s="165">
        <f t="shared" si="7"/>
        <v>-61.874339</v>
      </c>
      <c r="K75" s="166">
        <f>SR_HS2!G90</f>
        <v>46.15074915704026</v>
      </c>
      <c r="L75" s="140">
        <f>SR_HS2!H90</f>
        <v>68.90221985693334</v>
      </c>
      <c r="M75" s="35"/>
      <c r="N75" s="35"/>
      <c r="O75" s="40"/>
      <c r="P75" s="41"/>
      <c r="Q75" s="41"/>
      <c r="R75" s="41"/>
    </row>
    <row r="76" spans="1:18" s="27" customFormat="1" ht="12.75" customHeight="1">
      <c r="A76" s="44" t="str">
        <f>SR_HS2!A28</f>
        <v>16</v>
      </c>
      <c r="B76" s="49" t="str">
        <f>SR_HS2!B28</f>
        <v>  Prípravky z mäsa, rýb, kôrovcov a z vodných bezstavovcov</v>
      </c>
      <c r="C76" s="106">
        <f>SR_HS2!C28</f>
        <v>120.825524</v>
      </c>
      <c r="D76" s="124">
        <f>SR_HS2!D28</f>
        <v>44.993806</v>
      </c>
      <c r="E76" s="117">
        <f>SR_HS2!E28</f>
        <v>118.616932</v>
      </c>
      <c r="F76" s="167">
        <f t="shared" si="4"/>
        <v>0.3078661563807326</v>
      </c>
      <c r="G76" s="107">
        <f>SR_HS2!F28</f>
        <v>39.342324</v>
      </c>
      <c r="H76" s="168">
        <f t="shared" si="5"/>
        <v>0.0990602194941256</v>
      </c>
      <c r="I76" s="130">
        <f t="shared" si="6"/>
        <v>-79.274608</v>
      </c>
      <c r="J76" s="165">
        <f t="shared" si="7"/>
        <v>-2.208591999999996</v>
      </c>
      <c r="K76" s="166">
        <f>SR_HS2!G28</f>
        <v>98.17208158766189</v>
      </c>
      <c r="L76" s="140">
        <f>SR_HS2!H28</f>
        <v>87.43942221736032</v>
      </c>
      <c r="M76" s="35"/>
      <c r="N76" s="35"/>
      <c r="O76" s="40"/>
      <c r="P76" s="41"/>
      <c r="Q76" s="41"/>
      <c r="R76" s="41"/>
    </row>
    <row r="77" spans="1:18" s="27" customFormat="1" ht="12.75" customHeight="1">
      <c r="A77" s="44" t="str">
        <f>SR_HS2!A71</f>
        <v>59</v>
      </c>
      <c r="B77" s="49" t="str">
        <f>SR_HS2!B71</f>
        <v>  Impregnované, vrstvené textílie; textil. výrobky na priemysel. použitie</v>
      </c>
      <c r="C77" s="106">
        <f>SR_HS2!C71</f>
        <v>140.60978</v>
      </c>
      <c r="D77" s="124">
        <f>SR_HS2!D71</f>
        <v>45.421265</v>
      </c>
      <c r="E77" s="117">
        <f>SR_HS2!E71</f>
        <v>97.528583</v>
      </c>
      <c r="F77" s="167">
        <f t="shared" si="4"/>
        <v>0.25313207380434743</v>
      </c>
      <c r="G77" s="107">
        <f>SR_HS2!F71</f>
        <v>37.601948</v>
      </c>
      <c r="H77" s="168">
        <f t="shared" si="5"/>
        <v>0.0946781187173055</v>
      </c>
      <c r="I77" s="130">
        <f t="shared" si="6"/>
        <v>-59.926635</v>
      </c>
      <c r="J77" s="165">
        <f t="shared" si="7"/>
        <v>-43.081197</v>
      </c>
      <c r="K77" s="166">
        <f>SR_HS2!G71</f>
        <v>69.36116605829267</v>
      </c>
      <c r="L77" s="140">
        <f>SR_HS2!H71</f>
        <v>82.78489821892896</v>
      </c>
      <c r="M77" s="35"/>
      <c r="N77" s="35"/>
      <c r="O77" s="40"/>
      <c r="P77" s="41"/>
      <c r="Q77" s="41"/>
      <c r="R77" s="41"/>
    </row>
    <row r="78" spans="1:18" s="27" customFormat="1" ht="12.75" customHeight="1">
      <c r="A78" s="44" t="str">
        <f>SR_HS2!A100</f>
        <v>89</v>
      </c>
      <c r="B78" s="49" t="str">
        <f>SR_HS2!B100</f>
        <v>  Lode, člny a plávajúce konštrukcie</v>
      </c>
      <c r="C78" s="106">
        <f>SR_HS2!C100</f>
        <v>5.890605</v>
      </c>
      <c r="D78" s="116">
        <f>SR_HS2!D100</f>
        <v>69.751091</v>
      </c>
      <c r="E78" s="117">
        <f>SR_HS2!E100</f>
        <v>3.152169</v>
      </c>
      <c r="F78" s="167">
        <f aca="true" t="shared" si="8" ref="F78:F109">E78/$E$11*100</f>
        <v>0.00818134593375335</v>
      </c>
      <c r="G78" s="107">
        <f>SR_HS2!F100</f>
        <v>47.607524</v>
      </c>
      <c r="H78" s="168">
        <f aca="true" t="shared" si="9" ref="H78:H109">G78/$G$11*100</f>
        <v>0.11987120478728842</v>
      </c>
      <c r="I78" s="130">
        <f aca="true" t="shared" si="10" ref="I78:I111">G78-E78</f>
        <v>44.455355</v>
      </c>
      <c r="J78" s="165">
        <f aca="true" t="shared" si="11" ref="J78:J111">E78-C78</f>
        <v>-2.7384359999999996</v>
      </c>
      <c r="K78" s="166">
        <f>SR_HS2!G100</f>
        <v>53.51180396580657</v>
      </c>
      <c r="L78" s="140">
        <f>SR_HS2!H100</f>
        <v>68.25344710378795</v>
      </c>
      <c r="M78" s="35"/>
      <c r="N78" s="35"/>
      <c r="O78" s="40"/>
      <c r="P78" s="41"/>
      <c r="Q78" s="41"/>
      <c r="R78" s="41"/>
    </row>
    <row r="79" spans="1:18" s="27" customFormat="1" ht="12.75" customHeight="1">
      <c r="A79" s="44" t="str">
        <f>SR_HS2!A32</f>
        <v>20</v>
      </c>
      <c r="B79" s="49" t="str">
        <f>SR_HS2!B32</f>
        <v>  Prípravky zo zeleniny, ovocia, orechov alebo z iných častí rastlín</v>
      </c>
      <c r="C79" s="106">
        <f>SR_HS2!C32</f>
        <v>127.271279</v>
      </c>
      <c r="D79" s="124">
        <f>SR_HS2!D32</f>
        <v>43.684936</v>
      </c>
      <c r="E79" s="117">
        <f>SR_HS2!E32</f>
        <v>119.992042</v>
      </c>
      <c r="F79" s="167">
        <f t="shared" si="8"/>
        <v>0.3114352069636689</v>
      </c>
      <c r="G79" s="107">
        <f>SR_HS2!F32</f>
        <v>37.279446</v>
      </c>
      <c r="H79" s="168">
        <f t="shared" si="9"/>
        <v>0.0938660894404561</v>
      </c>
      <c r="I79" s="130">
        <f t="shared" si="10"/>
        <v>-82.71259599999999</v>
      </c>
      <c r="J79" s="165">
        <f t="shared" si="11"/>
        <v>-7.279237000000009</v>
      </c>
      <c r="K79" s="166">
        <f>SR_HS2!G32</f>
        <v>94.28053441656698</v>
      </c>
      <c r="L79" s="140">
        <f>SR_HS2!H32</f>
        <v>85.33707363105671</v>
      </c>
      <c r="M79" s="35"/>
      <c r="N79" s="35"/>
      <c r="O79" s="40"/>
      <c r="P79" s="41"/>
      <c r="Q79" s="41"/>
      <c r="R79" s="41"/>
    </row>
    <row r="80" spans="1:18" s="27" customFormat="1" ht="12.75" customHeight="1">
      <c r="A80" s="44" t="str">
        <f>SR_HS2!A47</f>
        <v>35</v>
      </c>
      <c r="B80" s="49" t="str">
        <f>SR_HS2!B47</f>
        <v>  Albumidoidné látky; modifikované škroby; gleje; enzýmy</v>
      </c>
      <c r="C80" s="106">
        <f>SR_HS2!C47</f>
        <v>49.071786</v>
      </c>
      <c r="D80" s="124">
        <f>SR_HS2!D47</f>
        <v>28.787316</v>
      </c>
      <c r="E80" s="117">
        <f>SR_HS2!E47</f>
        <v>48.787769</v>
      </c>
      <c r="F80" s="167">
        <f t="shared" si="8"/>
        <v>0.1266269719437783</v>
      </c>
      <c r="G80" s="107">
        <f>SR_HS2!F47</f>
        <v>29.889591</v>
      </c>
      <c r="H80" s="168">
        <f t="shared" si="9"/>
        <v>0.0752591393698461</v>
      </c>
      <c r="I80" s="130">
        <f t="shared" si="10"/>
        <v>-18.898177999999998</v>
      </c>
      <c r="J80" s="165">
        <f t="shared" si="11"/>
        <v>-0.28401700000000574</v>
      </c>
      <c r="K80" s="166">
        <f>SR_HS2!G47</f>
        <v>99.42122139186048</v>
      </c>
      <c r="L80" s="140">
        <f>SR_HS2!H47</f>
        <v>103.82903011868143</v>
      </c>
      <c r="M80" s="35"/>
      <c r="N80" s="35"/>
      <c r="O80" s="40"/>
      <c r="P80" s="41"/>
      <c r="Q80" s="41"/>
      <c r="R80" s="41"/>
    </row>
    <row r="81" spans="1:18" s="27" customFormat="1" ht="12.75" customHeight="1">
      <c r="A81" s="44">
        <f>SR_HS2!A110</f>
        <v>99</v>
      </c>
      <c r="B81" s="49" t="str">
        <f>SR_HS2!B110</f>
        <v>  Nešpecifikované tovary z dôvodu zjednodušenia</v>
      </c>
      <c r="C81" s="106">
        <f>SR_HS2!C110</f>
        <v>0</v>
      </c>
      <c r="D81" s="124">
        <f>SR_HS2!D110</f>
        <v>0</v>
      </c>
      <c r="E81" s="117">
        <f>SR_HS2!E110</f>
        <v>0</v>
      </c>
      <c r="F81" s="167">
        <f t="shared" si="8"/>
        <v>0</v>
      </c>
      <c r="G81" s="107">
        <f>SR_HS2!F110</f>
        <v>0</v>
      </c>
      <c r="H81" s="168">
        <f t="shared" si="9"/>
        <v>0</v>
      </c>
      <c r="I81" s="130">
        <f t="shared" si="10"/>
        <v>0</v>
      </c>
      <c r="J81" s="165">
        <f t="shared" si="11"/>
        <v>0</v>
      </c>
      <c r="K81" s="166">
        <f>SR_HS2!G110</f>
        <v>0</v>
      </c>
      <c r="L81" s="140">
        <f>SR_HS2!H110</f>
        <v>0</v>
      </c>
      <c r="M81" s="35"/>
      <c r="N81" s="35"/>
      <c r="O81" s="40"/>
      <c r="P81" s="41"/>
      <c r="Q81" s="41"/>
      <c r="R81" s="41"/>
    </row>
    <row r="82" spans="1:18" s="27" customFormat="1" ht="12.75" customHeight="1">
      <c r="A82" s="44" t="str">
        <f>SR_HS2!A38</f>
        <v>26</v>
      </c>
      <c r="B82" s="49" t="str">
        <f>SR_HS2!B38</f>
        <v>  Rudy kovov, trosky a popoly</v>
      </c>
      <c r="C82" s="106">
        <f>SR_HS2!C38</f>
        <v>496.245202</v>
      </c>
      <c r="D82" s="124">
        <f>SR_HS2!D38</f>
        <v>28.784841</v>
      </c>
      <c r="E82" s="117">
        <f>SR_HS2!E38</f>
        <v>235.088756</v>
      </c>
      <c r="F82" s="167">
        <f t="shared" si="8"/>
        <v>0.6101647589236914</v>
      </c>
      <c r="G82" s="107">
        <f>SR_HS2!F38</f>
        <v>20.427803</v>
      </c>
      <c r="H82" s="168">
        <f t="shared" si="9"/>
        <v>0.051435259619201895</v>
      </c>
      <c r="I82" s="130">
        <f t="shared" si="10"/>
        <v>-214.66095299999998</v>
      </c>
      <c r="J82" s="165">
        <f t="shared" si="11"/>
        <v>-261.156446</v>
      </c>
      <c r="K82" s="166">
        <f>SR_HS2!G38</f>
        <v>47.37350709941977</v>
      </c>
      <c r="L82" s="140">
        <f>SR_HS2!H38</f>
        <v>70.96722542257574</v>
      </c>
      <c r="M82" s="35"/>
      <c r="N82" s="35"/>
      <c r="O82" s="40"/>
      <c r="P82" s="41"/>
      <c r="Q82" s="41"/>
      <c r="R82" s="41"/>
    </row>
    <row r="83" spans="1:18" s="27" customFormat="1" ht="12.75" customHeight="1">
      <c r="A83" s="46" t="str">
        <f>SR_HS2!A64</f>
        <v>52</v>
      </c>
      <c r="B83" s="54" t="str">
        <f>SR_HS2!B64</f>
        <v>  Bavlna</v>
      </c>
      <c r="C83" s="109">
        <f>SR_HS2!C64</f>
        <v>112.960953</v>
      </c>
      <c r="D83" s="126">
        <f>SR_HS2!D64</f>
        <v>21.124027</v>
      </c>
      <c r="E83" s="119">
        <f>SR_HS2!E64</f>
        <v>109.666785</v>
      </c>
      <c r="F83" s="169">
        <f t="shared" si="8"/>
        <v>0.28463635849713415</v>
      </c>
      <c r="G83" s="110">
        <f>SR_HS2!F64</f>
        <v>23.540917</v>
      </c>
      <c r="H83" s="170">
        <f t="shared" si="9"/>
        <v>0.05927378375291183</v>
      </c>
      <c r="I83" s="132">
        <f t="shared" si="10"/>
        <v>-86.125868</v>
      </c>
      <c r="J83" s="171">
        <f t="shared" si="11"/>
        <v>-3.294167999999999</v>
      </c>
      <c r="K83" s="172">
        <f>SR_HS2!G64</f>
        <v>97.08379939039644</v>
      </c>
      <c r="L83" s="141">
        <f>SR_HS2!H64</f>
        <v>111.44142639090549</v>
      </c>
      <c r="M83" s="35"/>
      <c r="N83" s="35"/>
      <c r="O83" s="40"/>
      <c r="P83" s="41"/>
      <c r="Q83" s="41"/>
      <c r="R83" s="41"/>
    </row>
    <row r="84" spans="1:18" s="27" customFormat="1" ht="12.75" customHeight="1">
      <c r="A84" s="42" t="str">
        <f>SR_HS2!A63</f>
        <v>51</v>
      </c>
      <c r="B84" s="55" t="str">
        <f>SR_HS2!B63</f>
        <v>  Vlna, jemné alebo hrubé chlpy zvierat; priadza a tkaniny z vlásia</v>
      </c>
      <c r="C84" s="104">
        <f>SR_HS2!C63</f>
        <v>40.389324</v>
      </c>
      <c r="D84" s="127">
        <f>SR_HS2!D63</f>
        <v>12.621086</v>
      </c>
      <c r="E84" s="115">
        <f>SR_HS2!E63</f>
        <v>30.974536</v>
      </c>
      <c r="F84" s="159">
        <f t="shared" si="8"/>
        <v>0.08039333999969442</v>
      </c>
      <c r="G84" s="105">
        <f>SR_HS2!F63</f>
        <v>13.262441</v>
      </c>
      <c r="H84" s="160">
        <f t="shared" si="9"/>
        <v>0.03339356151120841</v>
      </c>
      <c r="I84" s="129">
        <f t="shared" si="10"/>
        <v>-17.712094999999998</v>
      </c>
      <c r="J84" s="161">
        <f t="shared" si="11"/>
        <v>-9.414788000000001</v>
      </c>
      <c r="K84" s="173">
        <f>SR_HS2!G63</f>
        <v>76.68990944240612</v>
      </c>
      <c r="L84" s="139">
        <f>SR_HS2!H63</f>
        <v>105.08161500523808</v>
      </c>
      <c r="M84" s="35"/>
      <c r="N84" s="35"/>
      <c r="O84" s="40"/>
      <c r="P84" s="41"/>
      <c r="Q84" s="41"/>
      <c r="R84" s="41"/>
    </row>
    <row r="85" spans="1:18" s="27" customFormat="1" ht="12.75" customHeight="1">
      <c r="A85" s="44" t="str">
        <f>SR_HS2!A91</f>
        <v>80</v>
      </c>
      <c r="B85" s="49" t="str">
        <f>SR_HS2!B91</f>
        <v>  Cín a predmety z cínu</v>
      </c>
      <c r="C85" s="106">
        <f>SR_HS2!C91</f>
        <v>49.512257</v>
      </c>
      <c r="D85" s="124">
        <f>SR_HS2!D91</f>
        <v>24.495895</v>
      </c>
      <c r="E85" s="117">
        <f>SR_HS2!E91</f>
        <v>30.611043</v>
      </c>
      <c r="F85" s="167">
        <f t="shared" si="8"/>
        <v>0.07944990645361936</v>
      </c>
      <c r="G85" s="107">
        <f>SR_HS2!F91</f>
        <v>12.807335</v>
      </c>
      <c r="H85" s="168">
        <f t="shared" si="9"/>
        <v>0.032247648009680295</v>
      </c>
      <c r="I85" s="130">
        <f t="shared" si="10"/>
        <v>-17.803708</v>
      </c>
      <c r="J85" s="165">
        <f t="shared" si="11"/>
        <v>-18.901214</v>
      </c>
      <c r="K85" s="166">
        <f>SR_HS2!G91</f>
        <v>61.825181994834125</v>
      </c>
      <c r="L85" s="140">
        <f>SR_HS2!H91</f>
        <v>52.28359690470587</v>
      </c>
      <c r="M85" s="35"/>
      <c r="N85" s="35"/>
      <c r="O85" s="40"/>
      <c r="P85" s="41"/>
      <c r="Q85" s="41"/>
      <c r="R85" s="41"/>
    </row>
    <row r="86" spans="1:18" s="27" customFormat="1" ht="12.75" customHeight="1">
      <c r="A86" s="44" t="str">
        <f>SR_HS2!A104</f>
        <v>93</v>
      </c>
      <c r="B86" s="49" t="str">
        <f>SR_HS2!B104</f>
        <v>  Zbrane a strelivo; ich časti, súčasti a príslušenstvo</v>
      </c>
      <c r="C86" s="106">
        <f>SR_HS2!C104</f>
        <v>15.195826</v>
      </c>
      <c r="D86" s="124">
        <f>SR_HS2!D104</f>
        <v>10.953171</v>
      </c>
      <c r="E86" s="117">
        <f>SR_HS2!E104</f>
        <v>12.667929</v>
      </c>
      <c r="F86" s="167">
        <f t="shared" si="8"/>
        <v>0.03287917285311357</v>
      </c>
      <c r="G86" s="107">
        <f>SR_HS2!F104</f>
        <v>14.593079</v>
      </c>
      <c r="H86" s="168">
        <f t="shared" si="9"/>
        <v>0.03674398108345392</v>
      </c>
      <c r="I86" s="130">
        <f t="shared" si="10"/>
        <v>1.9251499999999986</v>
      </c>
      <c r="J86" s="165">
        <f t="shared" si="11"/>
        <v>-2.5278969999999994</v>
      </c>
      <c r="K86" s="166">
        <f>SR_HS2!G104</f>
        <v>83.36453049672983</v>
      </c>
      <c r="L86" s="140">
        <f>SR_HS2!H104</f>
        <v>133.23154545838827</v>
      </c>
      <c r="M86" s="35"/>
      <c r="N86" s="35"/>
      <c r="O86" s="40"/>
      <c r="P86" s="41"/>
      <c r="Q86" s="41"/>
      <c r="R86" s="41"/>
    </row>
    <row r="87" spans="1:18" s="27" customFormat="1" ht="12.75" customHeight="1">
      <c r="A87" s="44" t="str">
        <f>SR_HS2!A70</f>
        <v>58</v>
      </c>
      <c r="B87" s="49" t="str">
        <f>SR_HS2!B70</f>
        <v>  Špeciálne tkaniny; všívané textílie; čipky, tapisérie; výšivky</v>
      </c>
      <c r="C87" s="106">
        <f>SR_HS2!C70</f>
        <v>35.300294</v>
      </c>
      <c r="D87" s="124">
        <f>SR_HS2!D70</f>
        <v>26.108201</v>
      </c>
      <c r="E87" s="117">
        <f>SR_HS2!E70</f>
        <v>32.177803</v>
      </c>
      <c r="F87" s="167">
        <f t="shared" si="8"/>
        <v>0.08351637800231089</v>
      </c>
      <c r="G87" s="107">
        <f>SR_HS2!F70</f>
        <v>13.608515</v>
      </c>
      <c r="H87" s="168">
        <f t="shared" si="9"/>
        <v>0.03426494283584012</v>
      </c>
      <c r="I87" s="130">
        <f t="shared" si="10"/>
        <v>-18.569287999999997</v>
      </c>
      <c r="J87" s="165">
        <f t="shared" si="11"/>
        <v>-3.1224910000000037</v>
      </c>
      <c r="K87" s="166">
        <f>SR_HS2!G70</f>
        <v>91.15449010141387</v>
      </c>
      <c r="L87" s="140">
        <f>SR_HS2!H70</f>
        <v>52.123526243727014</v>
      </c>
      <c r="M87" s="35"/>
      <c r="N87" s="35"/>
      <c r="O87" s="40"/>
      <c r="P87" s="41"/>
      <c r="Q87" s="41"/>
      <c r="R87" s="41"/>
    </row>
    <row r="88" spans="1:18" s="27" customFormat="1" ht="12.75" customHeight="1">
      <c r="A88" s="44" t="str">
        <f>SR_HS2!A87</f>
        <v>75</v>
      </c>
      <c r="B88" s="49" t="str">
        <f>SR_HS2!B87</f>
        <v>  Nikel a predmety z niklu</v>
      </c>
      <c r="C88" s="106">
        <f>SR_HS2!C87</f>
        <v>8.040628</v>
      </c>
      <c r="D88" s="124">
        <f>SR_HS2!D87</f>
        <v>7.812173</v>
      </c>
      <c r="E88" s="117">
        <f>SR_HS2!E87</f>
        <v>4.030714</v>
      </c>
      <c r="F88" s="167">
        <f t="shared" si="8"/>
        <v>0.010461579183737513</v>
      </c>
      <c r="G88" s="107">
        <f>SR_HS2!F87</f>
        <v>9.439731</v>
      </c>
      <c r="H88" s="168">
        <f t="shared" si="9"/>
        <v>0.02376834232836631</v>
      </c>
      <c r="I88" s="130">
        <f t="shared" si="10"/>
        <v>5.409017</v>
      </c>
      <c r="J88" s="165">
        <f t="shared" si="11"/>
        <v>-4.009914</v>
      </c>
      <c r="K88" s="166">
        <f>SR_HS2!G87</f>
        <v>50.129343130909675</v>
      </c>
      <c r="L88" s="140">
        <f>SR_HS2!H87</f>
        <v>120.83361441176483</v>
      </c>
      <c r="M88" s="35"/>
      <c r="N88" s="35"/>
      <c r="O88" s="40"/>
      <c r="P88" s="41"/>
      <c r="Q88" s="41"/>
      <c r="R88" s="41"/>
    </row>
    <row r="89" spans="1:18" s="27" customFormat="1" ht="12.75" customHeight="1">
      <c r="A89" s="44" t="str">
        <f>SR_HS2!A17</f>
        <v>05</v>
      </c>
      <c r="B89" s="45" t="str">
        <f>SR_HS2!B17</f>
        <v>  Výrobky živočíšneho pôvodu inde neuvedené ani nezahrnuté</v>
      </c>
      <c r="C89" s="106">
        <f>SR_HS2!C17</f>
        <v>19.67022</v>
      </c>
      <c r="D89" s="124">
        <f>SR_HS2!D17</f>
        <v>12.425532</v>
      </c>
      <c r="E89" s="117">
        <f>SR_HS2!E17</f>
        <v>14.958594</v>
      </c>
      <c r="F89" s="167">
        <f t="shared" si="8"/>
        <v>0.038824514864706575</v>
      </c>
      <c r="G89" s="107">
        <f>SR_HS2!F17</f>
        <v>8.734407</v>
      </c>
      <c r="H89" s="168">
        <f t="shared" si="9"/>
        <v>0.021992403767785225</v>
      </c>
      <c r="I89" s="130">
        <f t="shared" si="10"/>
        <v>-6.224187000000001</v>
      </c>
      <c r="J89" s="165">
        <f t="shared" si="11"/>
        <v>-4.711626000000001</v>
      </c>
      <c r="K89" s="166">
        <f>SR_HS2!G17</f>
        <v>76.04690745705945</v>
      </c>
      <c r="L89" s="140">
        <f>SR_HS2!H17</f>
        <v>70.29402845689022</v>
      </c>
      <c r="M89" s="35"/>
      <c r="N89" s="35"/>
      <c r="O89" s="40"/>
      <c r="P89" s="41"/>
      <c r="Q89" s="41"/>
      <c r="R89" s="41"/>
    </row>
    <row r="90" spans="1:18" s="27" customFormat="1" ht="12.75" customHeight="1">
      <c r="A90" s="44" t="str">
        <f>SR_HS2!A77</f>
        <v>65</v>
      </c>
      <c r="B90" s="49" t="str">
        <f>SR_HS2!B77</f>
        <v>  Pokrývky hlavy a ich časti</v>
      </c>
      <c r="C90" s="106">
        <f>SR_HS2!C77</f>
        <v>9.93843</v>
      </c>
      <c r="D90" s="124">
        <f>SR_HS2!D77</f>
        <v>9.030463</v>
      </c>
      <c r="E90" s="117">
        <f>SR_HS2!E77</f>
        <v>12.782438</v>
      </c>
      <c r="F90" s="167">
        <f t="shared" si="8"/>
        <v>0.0331763770136545</v>
      </c>
      <c r="G90" s="107">
        <f>SR_HS2!F77</f>
        <v>10.02795</v>
      </c>
      <c r="H90" s="168">
        <f t="shared" si="9"/>
        <v>0.025249421668026448</v>
      </c>
      <c r="I90" s="130">
        <f t="shared" si="10"/>
        <v>-2.7544880000000003</v>
      </c>
      <c r="J90" s="165">
        <f t="shared" si="11"/>
        <v>2.8440080000000005</v>
      </c>
      <c r="K90" s="166">
        <f>SR_HS2!G77</f>
        <v>128.6162703767094</v>
      </c>
      <c r="L90" s="140">
        <f>SR_HS2!H77</f>
        <v>111.0458013060903</v>
      </c>
      <c r="M90" s="35"/>
      <c r="N90" s="35"/>
      <c r="O90" s="40"/>
      <c r="P90" s="41"/>
      <c r="Q90" s="41"/>
      <c r="R90" s="41"/>
    </row>
    <row r="91" spans="1:18" s="27" customFormat="1" ht="12.75" customHeight="1">
      <c r="A91" s="44" t="str">
        <f>SR_HS2!A103</f>
        <v>92</v>
      </c>
      <c r="B91" s="49" t="str">
        <f>SR_HS2!B103</f>
        <v>  Hudobné nástroje; časti, súčasti a príslušenstvo týchto nástrojov</v>
      </c>
      <c r="C91" s="106">
        <f>SR_HS2!C103</f>
        <v>6.150045</v>
      </c>
      <c r="D91" s="124">
        <f>SR_HS2!D103</f>
        <v>3.321296</v>
      </c>
      <c r="E91" s="117">
        <f>SR_HS2!E103</f>
        <v>5.345409</v>
      </c>
      <c r="F91" s="167">
        <f t="shared" si="8"/>
        <v>0.013873824717646345</v>
      </c>
      <c r="G91" s="107">
        <f>SR_HS2!F103</f>
        <v>6.554566</v>
      </c>
      <c r="H91" s="168">
        <f t="shared" si="9"/>
        <v>0.016503772035651298</v>
      </c>
      <c r="I91" s="130">
        <f t="shared" si="10"/>
        <v>1.2091570000000003</v>
      </c>
      <c r="J91" s="165">
        <f t="shared" si="11"/>
        <v>-0.8046360000000004</v>
      </c>
      <c r="K91" s="166">
        <f>SR_HS2!G103</f>
        <v>86.91658353719363</v>
      </c>
      <c r="L91" s="140">
        <f>SR_HS2!H103</f>
        <v>197.349649052659</v>
      </c>
      <c r="M91" s="35"/>
      <c r="N91" s="35"/>
      <c r="O91" s="40"/>
      <c r="P91" s="41"/>
      <c r="Q91" s="41"/>
      <c r="R91" s="41"/>
    </row>
    <row r="92" spans="1:18" s="27" customFormat="1" ht="12.75" customHeight="1">
      <c r="A92" s="50" t="str">
        <f>SR_HS2!A49</f>
        <v>37</v>
      </c>
      <c r="B92" s="51" t="str">
        <f>SR_HS2!B49</f>
        <v>  Fotografický alebo kinematografický tovar</v>
      </c>
      <c r="C92" s="111">
        <f>SR_HS2!C49</f>
        <v>30.85078</v>
      </c>
      <c r="D92" s="128">
        <f>SR_HS2!D49</f>
        <v>9.958422</v>
      </c>
      <c r="E92" s="121">
        <f>SR_HS2!E49</f>
        <v>23.72479</v>
      </c>
      <c r="F92" s="174">
        <f t="shared" si="8"/>
        <v>0.061576874271541945</v>
      </c>
      <c r="G92" s="112">
        <f>SR_HS2!F49</f>
        <v>6.991273</v>
      </c>
      <c r="H92" s="175">
        <f t="shared" si="9"/>
        <v>0.017603358610013838</v>
      </c>
      <c r="I92" s="133">
        <f t="shared" si="10"/>
        <v>-16.733517</v>
      </c>
      <c r="J92" s="171">
        <f t="shared" si="11"/>
        <v>-7.125990000000002</v>
      </c>
      <c r="K92" s="176">
        <f>SR_HS2!G49</f>
        <v>76.90175094438455</v>
      </c>
      <c r="L92" s="142">
        <f>SR_HS2!H49</f>
        <v>70.20462679729779</v>
      </c>
      <c r="M92" s="35"/>
      <c r="N92" s="35"/>
      <c r="O92" s="40"/>
      <c r="P92" s="41"/>
      <c r="Q92" s="41"/>
      <c r="R92" s="41"/>
    </row>
    <row r="93" spans="1:18" s="27" customFormat="1" ht="12.75" customHeight="1">
      <c r="A93" s="52" t="str">
        <f>SR_HS2!A102</f>
        <v>91</v>
      </c>
      <c r="B93" s="53" t="str">
        <f>SR_HS2!B102</f>
        <v>  Hodiny a hodinky a ich časti</v>
      </c>
      <c r="C93" s="113">
        <f>SR_HS2!C102</f>
        <v>48.613696</v>
      </c>
      <c r="D93" s="125">
        <f>SR_HS2!D102</f>
        <v>8.081599</v>
      </c>
      <c r="E93" s="123">
        <f>SR_HS2!E102</f>
        <v>20.566892</v>
      </c>
      <c r="F93" s="177">
        <f t="shared" si="8"/>
        <v>0.05338065891585898</v>
      </c>
      <c r="G93" s="108">
        <f>SR_HS2!F102</f>
        <v>6.041943</v>
      </c>
      <c r="H93" s="178">
        <f t="shared" si="9"/>
        <v>0.015213036213900218</v>
      </c>
      <c r="I93" s="131">
        <f t="shared" si="10"/>
        <v>-14.524949</v>
      </c>
      <c r="J93" s="161">
        <f t="shared" si="11"/>
        <v>-28.046803999999998</v>
      </c>
      <c r="K93" s="179">
        <f>SR_HS2!G102</f>
        <v>42.30678531416332</v>
      </c>
      <c r="L93" s="143">
        <f>SR_HS2!H102</f>
        <v>74.76172722749544</v>
      </c>
      <c r="M93" s="35"/>
      <c r="N93" s="35"/>
      <c r="O93" s="40"/>
      <c r="P93" s="41"/>
      <c r="Q93" s="41"/>
      <c r="R93" s="41"/>
    </row>
    <row r="94" spans="1:18" s="27" customFormat="1" ht="12.75" customHeight="1">
      <c r="A94" s="44" t="str">
        <f>SR_HS2!A78</f>
        <v>66</v>
      </c>
      <c r="B94" s="49" t="str">
        <f>SR_HS2!B78</f>
        <v>  Dáždniky, slnečníky, palice, biče a ich časti</v>
      </c>
      <c r="C94" s="106">
        <f>SR_HS2!C78</f>
        <v>5.196964</v>
      </c>
      <c r="D94" s="124">
        <f>SR_HS2!D78</f>
        <v>8.339174</v>
      </c>
      <c r="E94" s="117">
        <f>SR_HS2!E78</f>
        <v>4.37681</v>
      </c>
      <c r="F94" s="167">
        <f t="shared" si="8"/>
        <v>0.011359859416265751</v>
      </c>
      <c r="G94" s="107">
        <f>SR_HS2!F78</f>
        <v>5.273366</v>
      </c>
      <c r="H94" s="168">
        <f t="shared" si="9"/>
        <v>0.013277832632176462</v>
      </c>
      <c r="I94" s="130">
        <f t="shared" si="10"/>
        <v>0.8965560000000004</v>
      </c>
      <c r="J94" s="165">
        <f t="shared" si="11"/>
        <v>-0.8201540000000005</v>
      </c>
      <c r="K94" s="166">
        <f>SR_HS2!G78</f>
        <v>84.21859377898326</v>
      </c>
      <c r="L94" s="140">
        <f>SR_HS2!H78</f>
        <v>63.23607110248569</v>
      </c>
      <c r="M94" s="35"/>
      <c r="N94" s="35"/>
      <c r="O94" s="40"/>
      <c r="P94" s="41"/>
      <c r="Q94" s="41"/>
      <c r="R94" s="41"/>
    </row>
    <row r="95" spans="1:18" s="27" customFormat="1" ht="12.75" customHeight="1">
      <c r="A95" s="44" t="str">
        <f>SR_HS2!A92</f>
        <v>81</v>
      </c>
      <c r="B95" s="49" t="str">
        <f>SR_HS2!B92</f>
        <v>  Ostatné základné kovy; cermenty; predmety z nich</v>
      </c>
      <c r="C95" s="106">
        <f>SR_HS2!C92</f>
        <v>15.636221</v>
      </c>
      <c r="D95" s="124">
        <f>SR_HS2!D92</f>
        <v>9.465401</v>
      </c>
      <c r="E95" s="117">
        <f>SR_HS2!E92</f>
        <v>9.133894</v>
      </c>
      <c r="F95" s="167">
        <f t="shared" si="8"/>
        <v>0.023706706885396726</v>
      </c>
      <c r="G95" s="107">
        <f>SR_HS2!F92</f>
        <v>6.131983</v>
      </c>
      <c r="H95" s="168">
        <f t="shared" si="9"/>
        <v>0.015439748346189382</v>
      </c>
      <c r="I95" s="130">
        <f t="shared" si="10"/>
        <v>-3.0019109999999998</v>
      </c>
      <c r="J95" s="165">
        <f t="shared" si="11"/>
        <v>-6.502327000000001</v>
      </c>
      <c r="K95" s="166">
        <f>SR_HS2!G92</f>
        <v>58.41497123889461</v>
      </c>
      <c r="L95" s="140">
        <f>SR_HS2!H92</f>
        <v>64.78312963180323</v>
      </c>
      <c r="M95" s="35"/>
      <c r="N95" s="35"/>
      <c r="O95" s="40"/>
      <c r="P95" s="41"/>
      <c r="Q95" s="41"/>
      <c r="R95" s="41"/>
    </row>
    <row r="96" spans="1:18" s="27" customFormat="1" ht="12.75" customHeight="1">
      <c r="A96" s="44" t="str">
        <f>SR_HS2!A69</f>
        <v>57</v>
      </c>
      <c r="B96" s="49" t="str">
        <f>SR_HS2!B69</f>
        <v>  Koberce a ostatné textilné podlahové krytiny</v>
      </c>
      <c r="C96" s="106">
        <f>SR_HS2!C69</f>
        <v>43.058719</v>
      </c>
      <c r="D96" s="124">
        <f>SR_HS2!D69</f>
        <v>7.275823</v>
      </c>
      <c r="E96" s="117">
        <f>SR_HS2!E69</f>
        <v>33.861186</v>
      </c>
      <c r="F96" s="167">
        <f t="shared" si="8"/>
        <v>0.0878855405256399</v>
      </c>
      <c r="G96" s="107">
        <f>SR_HS2!F69</f>
        <v>5.452884</v>
      </c>
      <c r="H96" s="168">
        <f t="shared" si="9"/>
        <v>0.013729841834356446</v>
      </c>
      <c r="I96" s="130">
        <f t="shared" si="10"/>
        <v>-28.408301999999996</v>
      </c>
      <c r="J96" s="165">
        <f t="shared" si="11"/>
        <v>-9.197533000000007</v>
      </c>
      <c r="K96" s="166">
        <f>SR_HS2!G69</f>
        <v>78.63955729848813</v>
      </c>
      <c r="L96" s="140">
        <f>SR_HS2!H69</f>
        <v>74.9452536159827</v>
      </c>
      <c r="M96" s="35"/>
      <c r="N96" s="35"/>
      <c r="O96" s="40"/>
      <c r="P96" s="41"/>
      <c r="Q96" s="41"/>
      <c r="R96" s="41"/>
    </row>
    <row r="97" spans="1:18" s="27" customFormat="1" ht="12.75" customHeight="1">
      <c r="A97" s="44" t="str">
        <f>SR_HS2!A18</f>
        <v>06</v>
      </c>
      <c r="B97" s="45" t="str">
        <f>SR_HS2!B18</f>
        <v>  Živé stromy a ostatné rastliny; cibuľky, korene; rezané kvety</v>
      </c>
      <c r="C97" s="106">
        <f>SR_HS2!C18</f>
        <v>38.637717</v>
      </c>
      <c r="D97" s="124">
        <f>SR_HS2!D18</f>
        <v>5.634558</v>
      </c>
      <c r="E97" s="117">
        <f>SR_HS2!E18</f>
        <v>37.543633</v>
      </c>
      <c r="F97" s="167">
        <f t="shared" si="8"/>
        <v>0.09744320472121834</v>
      </c>
      <c r="G97" s="107">
        <f>SR_HS2!F18</f>
        <v>5.732508</v>
      </c>
      <c r="H97" s="168">
        <f t="shared" si="9"/>
        <v>0.01443390839676454</v>
      </c>
      <c r="I97" s="130">
        <f t="shared" si="10"/>
        <v>-31.811125</v>
      </c>
      <c r="J97" s="165">
        <f t="shared" si="11"/>
        <v>-1.0940840000000023</v>
      </c>
      <c r="K97" s="166">
        <f>SR_HS2!G18</f>
        <v>97.16835236409024</v>
      </c>
      <c r="L97" s="140">
        <f>SR_HS2!H18</f>
        <v>101.73837947892275</v>
      </c>
      <c r="M97" s="35"/>
      <c r="N97" s="35"/>
      <c r="O97" s="40"/>
      <c r="P97" s="41"/>
      <c r="Q97" s="41"/>
      <c r="R97" s="41"/>
    </row>
    <row r="98" spans="1:18" s="27" customFormat="1" ht="12.75" customHeight="1">
      <c r="A98" s="44" t="str">
        <f>SR_HS2!A48</f>
        <v>36</v>
      </c>
      <c r="B98" s="49" t="str">
        <f>SR_HS2!B48</f>
        <v>  Výbušniny; pyrotechnické výrobky; zápalky; pyroforické zliatiny </v>
      </c>
      <c r="C98" s="106">
        <f>SR_HS2!C48</f>
        <v>6.080281</v>
      </c>
      <c r="D98" s="124">
        <f>SR_HS2!D48</f>
        <v>6.315327</v>
      </c>
      <c r="E98" s="117">
        <f>SR_HS2!E48</f>
        <v>4.556093</v>
      </c>
      <c r="F98" s="167">
        <f t="shared" si="8"/>
        <v>0.011825182260009566</v>
      </c>
      <c r="G98" s="107">
        <f>SR_HS2!F48</f>
        <v>3.701739</v>
      </c>
      <c r="H98" s="168">
        <f t="shared" si="9"/>
        <v>0.009320625742647156</v>
      </c>
      <c r="I98" s="130">
        <f t="shared" si="10"/>
        <v>-0.8543539999999998</v>
      </c>
      <c r="J98" s="165">
        <f t="shared" si="11"/>
        <v>-1.5241880000000005</v>
      </c>
      <c r="K98" s="166">
        <f>SR_HS2!G48</f>
        <v>74.9322769786462</v>
      </c>
      <c r="L98" s="140">
        <f>SR_HS2!H48</f>
        <v>58.61515959506135</v>
      </c>
      <c r="M98" s="35"/>
      <c r="N98" s="35"/>
      <c r="O98" s="40"/>
      <c r="P98" s="41"/>
      <c r="Q98" s="41"/>
      <c r="R98" s="41"/>
    </row>
    <row r="99" spans="1:18" s="27" customFormat="1" ht="12.75" customHeight="1">
      <c r="A99" s="44" t="str">
        <f>SR_HS2!A15</f>
        <v>03</v>
      </c>
      <c r="B99" s="45" t="str">
        <f>SR_HS2!B15</f>
        <v>  Ryby, kôrovce, mäkkýše a ostatné vodné bezstavovce</v>
      </c>
      <c r="C99" s="106">
        <f>SR_HS2!C15</f>
        <v>29.168107</v>
      </c>
      <c r="D99" s="124">
        <f>SR_HS2!D15</f>
        <v>5.127457</v>
      </c>
      <c r="E99" s="117">
        <f>SR_HS2!E15</f>
        <v>29.485759</v>
      </c>
      <c r="F99" s="167">
        <f t="shared" si="8"/>
        <v>0.07652927063818002</v>
      </c>
      <c r="G99" s="107">
        <f>SR_HS2!F15</f>
        <v>3.492596</v>
      </c>
      <c r="H99" s="168">
        <f t="shared" si="9"/>
        <v>0.00879402361599953</v>
      </c>
      <c r="I99" s="130">
        <f t="shared" si="10"/>
        <v>-25.993163000000003</v>
      </c>
      <c r="J99" s="165">
        <f t="shared" si="11"/>
        <v>0.3176520000000025</v>
      </c>
      <c r="K99" s="166">
        <f>SR_HS2!G15</f>
        <v>101.08903879158152</v>
      </c>
      <c r="L99" s="140">
        <f>SR_HS2!H15</f>
        <v>68.1155590383303</v>
      </c>
      <c r="M99" s="35"/>
      <c r="N99" s="35"/>
      <c r="O99" s="40"/>
      <c r="P99" s="41"/>
      <c r="Q99" s="41"/>
      <c r="R99" s="41"/>
    </row>
    <row r="100" spans="1:18" s="27" customFormat="1" ht="12.75" customHeight="1">
      <c r="A100" s="44" t="str">
        <f>SR_HS2!A89</f>
        <v>78</v>
      </c>
      <c r="B100" s="49" t="str">
        <f>SR_HS2!B89</f>
        <v>  Olovo a predmety z olova</v>
      </c>
      <c r="C100" s="106">
        <f>SR_HS2!C89</f>
        <v>7.226467</v>
      </c>
      <c r="D100" s="124">
        <f>SR_HS2!D89</f>
        <v>1.946449</v>
      </c>
      <c r="E100" s="117">
        <f>SR_HS2!E89</f>
        <v>3.355918</v>
      </c>
      <c r="F100" s="167">
        <f t="shared" si="8"/>
        <v>0.008710169436762328</v>
      </c>
      <c r="G100" s="107">
        <f>SR_HS2!F89</f>
        <v>2.047315</v>
      </c>
      <c r="H100" s="168">
        <f t="shared" si="9"/>
        <v>0.005154943904015832</v>
      </c>
      <c r="I100" s="130">
        <f t="shared" si="10"/>
        <v>-1.3086029999999997</v>
      </c>
      <c r="J100" s="165">
        <f t="shared" si="11"/>
        <v>-3.8705490000000005</v>
      </c>
      <c r="K100" s="166">
        <f>SR_HS2!G89</f>
        <v>46.43926278221432</v>
      </c>
      <c r="L100" s="140">
        <f>SR_HS2!H89</f>
        <v>105.18205203424287</v>
      </c>
      <c r="M100" s="35"/>
      <c r="N100" s="35"/>
      <c r="O100" s="40"/>
      <c r="P100" s="41"/>
      <c r="Q100" s="41"/>
      <c r="R100" s="41"/>
    </row>
    <row r="101" spans="1:18" s="27" customFormat="1" ht="12.75" customHeight="1">
      <c r="A101" s="44" t="str">
        <f>SR_HS2!A79</f>
        <v>67</v>
      </c>
      <c r="B101" s="49" t="str">
        <f>SR_HS2!B79</f>
        <v>  Upravené perie a páperie; umelé kvetiny; predmety z ľud. vlasov</v>
      </c>
      <c r="C101" s="106">
        <f>SR_HS2!C79</f>
        <v>4.598889</v>
      </c>
      <c r="D101" s="124">
        <f>SR_HS2!D79</f>
        <v>1.466481</v>
      </c>
      <c r="E101" s="117">
        <f>SR_HS2!E79</f>
        <v>4.176459</v>
      </c>
      <c r="F101" s="167">
        <f t="shared" si="8"/>
        <v>0.010839855305073295</v>
      </c>
      <c r="G101" s="107">
        <f>SR_HS2!F79</f>
        <v>1.033913</v>
      </c>
      <c r="H101" s="168">
        <f t="shared" si="9"/>
        <v>0.002603294322872993</v>
      </c>
      <c r="I101" s="130">
        <f t="shared" si="10"/>
        <v>-3.1425460000000003</v>
      </c>
      <c r="J101" s="165">
        <f t="shared" si="11"/>
        <v>-0.4224299999999994</v>
      </c>
      <c r="K101" s="166">
        <f>SR_HS2!G79</f>
        <v>90.8145206374844</v>
      </c>
      <c r="L101" s="140">
        <f>SR_HS2!H79</f>
        <v>70.50299321982352</v>
      </c>
      <c r="M101" s="35"/>
      <c r="N101" s="35"/>
      <c r="O101" s="40"/>
      <c r="P101" s="41"/>
      <c r="Q101" s="41"/>
      <c r="R101" s="41"/>
    </row>
    <row r="102" spans="1:18" s="27" customFormat="1" ht="12.75" customHeight="1">
      <c r="A102" s="46" t="str">
        <f>SR_HS2!A58</f>
        <v>46</v>
      </c>
      <c r="B102" s="54" t="str">
        <f>SR_HS2!B58</f>
        <v>  Výrobky zo slamy, z esparta; košíkársky tovar a práce z prútia</v>
      </c>
      <c r="C102" s="109">
        <f>SR_HS2!C58</f>
        <v>3.128695</v>
      </c>
      <c r="D102" s="126">
        <f>SR_HS2!D58</f>
        <v>0.581122</v>
      </c>
      <c r="E102" s="119">
        <f>SR_HS2!E58</f>
        <v>2.964232</v>
      </c>
      <c r="F102" s="169">
        <f t="shared" si="8"/>
        <v>0.007693561931451506</v>
      </c>
      <c r="G102" s="110">
        <f>SR_HS2!F58</f>
        <v>1.149714</v>
      </c>
      <c r="H102" s="170">
        <f t="shared" si="9"/>
        <v>0.002894870196165054</v>
      </c>
      <c r="I102" s="132">
        <f t="shared" si="10"/>
        <v>-1.814518</v>
      </c>
      <c r="J102" s="171">
        <f t="shared" si="11"/>
        <v>-0.16446300000000003</v>
      </c>
      <c r="K102" s="172">
        <f>SR_HS2!G58</f>
        <v>94.74339940454406</v>
      </c>
      <c r="L102" s="141">
        <f>SR_HS2!H58</f>
        <v>197.84382625335124</v>
      </c>
      <c r="M102" s="35"/>
      <c r="N102" s="35"/>
      <c r="O102" s="40"/>
      <c r="P102" s="41"/>
      <c r="Q102" s="41"/>
      <c r="R102" s="41"/>
    </row>
    <row r="103" spans="1:18" s="27" customFormat="1" ht="12.75" customHeight="1">
      <c r="A103" s="42" t="str">
        <f>SR_HS2!A108</f>
        <v>97</v>
      </c>
      <c r="B103" s="55" t="str">
        <f>SR_HS2!B108</f>
        <v>  Umelecké diela, zberateľské predmety a starožitnosti</v>
      </c>
      <c r="C103" s="104">
        <f>SR_HS2!C108</f>
        <v>1.178527</v>
      </c>
      <c r="D103" s="127">
        <f>SR_HS2!D108</f>
        <v>0.178118</v>
      </c>
      <c r="E103" s="115">
        <f>SR_HS2!E108</f>
        <v>1.723376</v>
      </c>
      <c r="F103" s="159">
        <f t="shared" si="8"/>
        <v>0.004472962975629833</v>
      </c>
      <c r="G103" s="105">
        <f>SR_HS2!F108</f>
        <v>0.448118</v>
      </c>
      <c r="H103" s="160">
        <f t="shared" si="9"/>
        <v>0.0011283183840199319</v>
      </c>
      <c r="I103" s="129">
        <f t="shared" si="10"/>
        <v>-1.275258</v>
      </c>
      <c r="J103" s="161">
        <f t="shared" si="11"/>
        <v>0.5448489999999999</v>
      </c>
      <c r="K103" s="173">
        <f>SR_HS2!G108</f>
        <v>146.23135490319694</v>
      </c>
      <c r="L103" s="139">
        <f>SR_HS2!H108</f>
        <v>251.58490438922513</v>
      </c>
      <c r="M103" s="35"/>
      <c r="N103" s="35"/>
      <c r="O103" s="40"/>
      <c r="P103" s="41"/>
      <c r="Q103" s="41"/>
      <c r="R103" s="41"/>
    </row>
    <row r="104" spans="1:18" s="27" customFormat="1" ht="12.75" customHeight="1">
      <c r="A104" s="44" t="str">
        <f>SR_HS2!A25</f>
        <v>13</v>
      </c>
      <c r="B104" s="49" t="str">
        <f>SR_HS2!B25</f>
        <v>  Šelak, gumy, živice a iné rastlinné šťavy a výťažky</v>
      </c>
      <c r="C104" s="106">
        <f>SR_HS2!C25</f>
        <v>7.268995</v>
      </c>
      <c r="D104" s="124">
        <f>SR_HS2!D25</f>
        <v>0.855145</v>
      </c>
      <c r="E104" s="117">
        <f>SR_HS2!E25</f>
        <v>6.336998</v>
      </c>
      <c r="F104" s="167">
        <f t="shared" si="8"/>
        <v>0.01644745977119346</v>
      </c>
      <c r="G104" s="107">
        <f>SR_HS2!F25</f>
        <v>0.638858</v>
      </c>
      <c r="H104" s="168">
        <f t="shared" si="9"/>
        <v>0.0016085835118834898</v>
      </c>
      <c r="I104" s="130">
        <f t="shared" si="10"/>
        <v>-5.69814</v>
      </c>
      <c r="J104" s="165">
        <f t="shared" si="11"/>
        <v>-0.931997</v>
      </c>
      <c r="K104" s="166">
        <f>SR_HS2!G25</f>
        <v>87.17846139665801</v>
      </c>
      <c r="L104" s="140">
        <f>SR_HS2!H25</f>
        <v>74.70756421425607</v>
      </c>
      <c r="M104" s="35"/>
      <c r="N104" s="35"/>
      <c r="O104" s="40"/>
      <c r="P104" s="41"/>
      <c r="Q104" s="41"/>
      <c r="R104" s="41"/>
    </row>
    <row r="105" spans="1:18" s="27" customFormat="1" ht="12.75" customHeight="1">
      <c r="A105" s="44" t="str">
        <f>SR_HS2!A26</f>
        <v>14</v>
      </c>
      <c r="B105" s="49" t="str">
        <f>SR_HS2!B26</f>
        <v>  Rastlinné pletacie materiály a iné výrobky rastlinného pôvodu</v>
      </c>
      <c r="C105" s="106">
        <f>SR_HS2!C26</f>
        <v>1.060272</v>
      </c>
      <c r="D105" s="124">
        <f>SR_HS2!D26</f>
        <v>0.247265</v>
      </c>
      <c r="E105" s="117">
        <f>SR_HS2!E26</f>
        <v>0.516738</v>
      </c>
      <c r="F105" s="167">
        <f t="shared" si="8"/>
        <v>0.0013411756587657067</v>
      </c>
      <c r="G105" s="107">
        <f>SR_HS2!F26</f>
        <v>0.433222</v>
      </c>
      <c r="H105" s="168">
        <f t="shared" si="9"/>
        <v>0.001090811676750059</v>
      </c>
      <c r="I105" s="130">
        <f t="shared" si="10"/>
        <v>-0.08351600000000003</v>
      </c>
      <c r="J105" s="165">
        <f t="shared" si="11"/>
        <v>-0.5435340000000001</v>
      </c>
      <c r="K105" s="166">
        <f>SR_HS2!G26</f>
        <v>48.73636199013083</v>
      </c>
      <c r="L105" s="140">
        <f>SR_HS2!H26</f>
        <v>175.2055487028087</v>
      </c>
      <c r="M105" s="35"/>
      <c r="N105" s="35"/>
      <c r="O105" s="40"/>
      <c r="P105" s="41"/>
      <c r="Q105" s="41"/>
      <c r="R105" s="41"/>
    </row>
    <row r="106" spans="1:18" s="27" customFormat="1" ht="12.75" customHeight="1">
      <c r="A106" s="44" t="str">
        <f>SR_HS2!A55</f>
        <v>43</v>
      </c>
      <c r="B106" s="49" t="str">
        <f>SR_HS2!B55</f>
        <v>  Kožušiny a umelé kožušiny; výrobky z nich</v>
      </c>
      <c r="C106" s="106">
        <f>SR_HS2!C55</f>
        <v>1.374771</v>
      </c>
      <c r="D106" s="124">
        <f>SR_HS2!D55</f>
        <v>0.869643</v>
      </c>
      <c r="E106" s="117">
        <f>SR_HS2!E55</f>
        <v>1.622329</v>
      </c>
      <c r="F106" s="167">
        <f t="shared" si="8"/>
        <v>0.004210698971838165</v>
      </c>
      <c r="G106" s="107">
        <f>SR_HS2!F55</f>
        <v>0.280008</v>
      </c>
      <c r="H106" s="168">
        <f t="shared" si="9"/>
        <v>0.00070503343778347</v>
      </c>
      <c r="I106" s="130">
        <f t="shared" si="10"/>
        <v>-1.3423209999999999</v>
      </c>
      <c r="J106" s="165">
        <f t="shared" si="11"/>
        <v>0.24755799999999994</v>
      </c>
      <c r="K106" s="166">
        <f>SR_HS2!G55</f>
        <v>118.00721720199219</v>
      </c>
      <c r="L106" s="140">
        <f>SR_HS2!H55</f>
        <v>32.19803988533225</v>
      </c>
      <c r="M106" s="35"/>
      <c r="N106" s="35"/>
      <c r="O106" s="40"/>
      <c r="P106" s="41"/>
      <c r="Q106" s="41"/>
      <c r="R106" s="41"/>
    </row>
    <row r="107" spans="1:18" s="27" customFormat="1" ht="12.75" customHeight="1">
      <c r="A107" s="44" t="str">
        <f>SR_HS2!A57</f>
        <v>45</v>
      </c>
      <c r="B107" s="49" t="str">
        <f>SR_HS2!B57</f>
        <v>  Korok a výrobky z korku</v>
      </c>
      <c r="C107" s="106">
        <f>SR_HS2!C57</f>
        <v>2.575986</v>
      </c>
      <c r="D107" s="124">
        <f>SR_HS2!D57</f>
        <v>0.214255</v>
      </c>
      <c r="E107" s="117">
        <f>SR_HS2!E57</f>
        <v>9.226138</v>
      </c>
      <c r="F107" s="167">
        <f t="shared" si="8"/>
        <v>0.023946123006268784</v>
      </c>
      <c r="G107" s="107">
        <f>SR_HS2!F57</f>
        <v>0.268905</v>
      </c>
      <c r="H107" s="168">
        <f t="shared" si="9"/>
        <v>0.0006770771427500787</v>
      </c>
      <c r="I107" s="130">
        <f t="shared" si="10"/>
        <v>-8.957233</v>
      </c>
      <c r="J107" s="165">
        <f t="shared" si="11"/>
        <v>6.650152</v>
      </c>
      <c r="K107" s="166">
        <f>SR_HS2!G57</f>
        <v>358.1594775748005</v>
      </c>
      <c r="L107" s="140">
        <f>SR_HS2!H57</f>
        <v>125.50698933513804</v>
      </c>
      <c r="M107" s="35"/>
      <c r="N107" s="35"/>
      <c r="O107" s="40"/>
      <c r="P107" s="41"/>
      <c r="Q107" s="41"/>
      <c r="R107" s="41"/>
    </row>
    <row r="108" spans="1:18" s="27" customFormat="1" ht="12.75" customHeight="1">
      <c r="A108" s="44" t="str">
        <f>SR_HS2!A65</f>
        <v>53</v>
      </c>
      <c r="B108" s="49" t="str">
        <f>SR_HS2!B65</f>
        <v>  Ostatné rastlinné textilné vlákna; papierová priadza a tkaniny z nej</v>
      </c>
      <c r="C108" s="106">
        <f>SR_HS2!C65</f>
        <v>3.636249</v>
      </c>
      <c r="D108" s="124">
        <f>SR_HS2!D65</f>
        <v>0.406829</v>
      </c>
      <c r="E108" s="117">
        <f>SR_HS2!E65</f>
        <v>3.114692</v>
      </c>
      <c r="F108" s="167">
        <f t="shared" si="8"/>
        <v>0.008084075672685724</v>
      </c>
      <c r="G108" s="107">
        <f>SR_HS2!F65</f>
        <v>0.368238</v>
      </c>
      <c r="H108" s="168">
        <f t="shared" si="9"/>
        <v>0.0009271881627043137</v>
      </c>
      <c r="I108" s="130">
        <f t="shared" si="10"/>
        <v>-2.746454</v>
      </c>
      <c r="J108" s="165">
        <f t="shared" si="11"/>
        <v>-0.521557</v>
      </c>
      <c r="K108" s="166">
        <f>SR_HS2!G65</f>
        <v>85.6567303284236</v>
      </c>
      <c r="L108" s="140">
        <f>SR_HS2!H65</f>
        <v>90.5141963822638</v>
      </c>
      <c r="M108" s="35"/>
      <c r="N108" s="35"/>
      <c r="O108" s="40"/>
      <c r="P108" s="41"/>
      <c r="Q108" s="41"/>
      <c r="R108" s="41"/>
    </row>
    <row r="109" spans="1:18" s="27" customFormat="1" ht="12.75" customHeight="1">
      <c r="A109" s="44">
        <f>SR_HS2!A109</f>
        <v>98</v>
      </c>
      <c r="B109" s="49" t="str">
        <f>SR_HS2!B109</f>
        <v>  Priemyselné zariadenia</v>
      </c>
      <c r="C109" s="106">
        <f>SR_HS2!C109</f>
        <v>97.110517</v>
      </c>
      <c r="D109" s="124">
        <f>SR_HS2!D109</f>
        <v>33.804641</v>
      </c>
      <c r="E109" s="117">
        <f>SR_HS2!E109</f>
        <v>74.487959</v>
      </c>
      <c r="F109" s="167">
        <f t="shared" si="8"/>
        <v>0.1933309287916467</v>
      </c>
      <c r="G109" s="107">
        <f>SR_HS2!F109</f>
        <v>33.983363</v>
      </c>
      <c r="H109" s="168">
        <f t="shared" si="9"/>
        <v>0.0855668668157109</v>
      </c>
      <c r="I109" s="130">
        <f t="shared" si="10"/>
        <v>-40.50459600000001</v>
      </c>
      <c r="J109" s="165">
        <f t="shared" si="11"/>
        <v>-22.622557999999998</v>
      </c>
      <c r="K109" s="166">
        <f>SR_HS2!G109</f>
        <v>76.70431720593147</v>
      </c>
      <c r="L109" s="140">
        <f>SR_HS2!H109</f>
        <v>100.52869072030673</v>
      </c>
      <c r="M109" s="35"/>
      <c r="N109" s="35"/>
      <c r="O109" s="40"/>
      <c r="P109" s="41"/>
      <c r="Q109" s="41"/>
      <c r="R109" s="41"/>
    </row>
    <row r="110" spans="1:18" s="27" customFormat="1" ht="12.75" customHeight="1">
      <c r="A110" s="46" t="str">
        <f>SR_HS2!A62</f>
        <v>50</v>
      </c>
      <c r="B110" s="49" t="str">
        <f>SR_HS2!B62</f>
        <v>  Hodváb</v>
      </c>
      <c r="C110" s="106">
        <f>SR_HS2!C62</f>
        <v>2.794232</v>
      </c>
      <c r="D110" s="124">
        <f>SR_HS2!D62</f>
        <v>0.012501</v>
      </c>
      <c r="E110" s="117">
        <f>SR_HS2!E62</f>
        <v>2.588886</v>
      </c>
      <c r="F110" s="167">
        <f>E110/$E$11*100</f>
        <v>0.0067193643326392</v>
      </c>
      <c r="G110" s="107">
        <f>SR_HS2!F62</f>
        <v>0.04529</v>
      </c>
      <c r="H110" s="168">
        <f>G110/$G$11*100</f>
        <v>0.00011403590039289363</v>
      </c>
      <c r="I110" s="130">
        <f t="shared" si="10"/>
        <v>-2.543596</v>
      </c>
      <c r="J110" s="165">
        <f t="shared" si="11"/>
        <v>-0.20534600000000003</v>
      </c>
      <c r="K110" s="166">
        <f>SR_HS2!G62</f>
        <v>92.65107550124685</v>
      </c>
      <c r="L110" s="140">
        <f>SR_HS2!H62</f>
        <v>362.2910167186625</v>
      </c>
      <c r="M110" s="35"/>
      <c r="N110" s="35"/>
      <c r="O110" s="40"/>
      <c r="P110" s="41"/>
      <c r="Q110" s="41"/>
      <c r="R110" s="41"/>
    </row>
    <row r="111" spans="1:18" s="27" customFormat="1" ht="12.75" customHeight="1">
      <c r="A111" s="50" t="str">
        <f>SR_HS2!A36</f>
        <v>24</v>
      </c>
      <c r="B111" s="51" t="str">
        <f>SR_HS2!B36</f>
        <v>  Tabak a vyrobené tabakové náhradky</v>
      </c>
      <c r="C111" s="111">
        <f>SR_HS2!C36</f>
        <v>69.38468</v>
      </c>
      <c r="D111" s="128">
        <f>SR_HS2!D36</f>
        <v>1.652308</v>
      </c>
      <c r="E111" s="121">
        <f>SR_HS2!E36</f>
        <v>55.490225</v>
      </c>
      <c r="F111" s="174">
        <f>E111/$E$11*100</f>
        <v>0.1440229653507818</v>
      </c>
      <c r="G111" s="112">
        <f>SR_HS2!F36</f>
        <v>0</v>
      </c>
      <c r="H111" s="175">
        <f>G111/$G$11*100</f>
        <v>0</v>
      </c>
      <c r="I111" s="133">
        <f t="shared" si="10"/>
        <v>-55.490225</v>
      </c>
      <c r="J111" s="171">
        <f t="shared" si="11"/>
        <v>-13.894455</v>
      </c>
      <c r="K111" s="176">
        <f>SR_HS2!G36</f>
        <v>79.97475091043152</v>
      </c>
      <c r="L111" s="142">
        <f>SR_HS2!H36</f>
        <v>0</v>
      </c>
      <c r="M111" s="35"/>
      <c r="N111" s="35"/>
      <c r="O111" s="40"/>
      <c r="P111" s="41"/>
      <c r="Q111" s="41"/>
      <c r="R111" s="41"/>
    </row>
    <row r="112" spans="1:14" ht="12.75">
      <c r="A112" s="57"/>
      <c r="B112" s="57"/>
      <c r="C112" s="78"/>
      <c r="D112" s="78"/>
      <c r="E112" s="78"/>
      <c r="F112" s="78"/>
      <c r="G112" s="78"/>
      <c r="H112" s="88"/>
      <c r="I112" s="88"/>
      <c r="J112" s="99"/>
      <c r="M112" s="59"/>
      <c r="N112" s="59"/>
    </row>
    <row r="113" spans="1:10" s="60" customFormat="1" ht="11.25">
      <c r="A113" s="60" t="s">
        <v>223</v>
      </c>
      <c r="C113" s="78"/>
      <c r="D113" s="78"/>
      <c r="E113" s="78"/>
      <c r="F113" s="78"/>
      <c r="G113" s="78"/>
      <c r="H113" s="88"/>
      <c r="I113" s="88"/>
      <c r="J113" s="93"/>
    </row>
    <row r="114" spans="1:10" s="60" customFormat="1" ht="12.75">
      <c r="A114" s="60" t="s">
        <v>203</v>
      </c>
      <c r="C114" s="59"/>
      <c r="D114" s="59"/>
      <c r="E114" s="59"/>
      <c r="F114" s="59"/>
      <c r="G114" s="59"/>
      <c r="H114" s="89"/>
      <c r="I114" s="89"/>
      <c r="J114" s="70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2010-02-15T08:57:49Z</cp:lastPrinted>
  <dcterms:created xsi:type="dcterms:W3CDTF">2004-12-14T07:34:50Z</dcterms:created>
  <dcterms:modified xsi:type="dcterms:W3CDTF">2010-03-15T11:01:24Z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