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57s2JQBXh/eeNtP8LIRTVVdhaifuAsBWPbl+FKuT+6o4rHNquJphL7FbePq8FlT89KBLfGHjpTtQIyt1GBIb2Q==" workbookSaltValue="o6dC4G6MrDWkJiMIseXJRQ==" workbookSpinCount="100000" lockStructure="1"/>
  <bookViews>
    <workbookView xWindow="0" yWindow="0" windowWidth="28800" windowHeight="13500" firstSheet="1" activeTab="1"/>
  </bookViews>
  <sheets>
    <sheet name="PDS-PPS-OKTE" sheetId="1" state="hidden" r:id="rId1"/>
    <sheet name="Tarifa straty PDS_01-2023" sheetId="3" r:id="rId2"/>
    <sheet name="Okresy" sheetId="4" state="hidden" r:id="rId3"/>
    <sheet name="Output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3" l="1"/>
  <c r="X6" i="3"/>
  <c r="W7" i="3"/>
  <c r="X7" i="3"/>
  <c r="W8" i="3"/>
  <c r="X8" i="3"/>
  <c r="X5" i="3"/>
  <c r="W5" i="3"/>
  <c r="V6" i="3"/>
  <c r="V7" i="3"/>
  <c r="V8" i="3"/>
  <c r="V5" i="3"/>
  <c r="Y8" i="3" l="1"/>
  <c r="K8" i="3" s="1"/>
  <c r="F8" i="3" s="1"/>
  <c r="Y7" i="3"/>
  <c r="K7" i="3" s="1"/>
  <c r="F7" i="3" s="1"/>
  <c r="Y6" i="3"/>
  <c r="K6" i="3" s="1"/>
  <c r="F6" i="3" s="1"/>
  <c r="Y5" i="3"/>
  <c r="K5" i="3" s="1"/>
  <c r="V9" i="3"/>
  <c r="N6" i="3"/>
  <c r="N5" i="3"/>
  <c r="E8" i="3" l="1"/>
  <c r="E7" i="3"/>
  <c r="E6" i="3"/>
  <c r="E5" i="3"/>
  <c r="K10" i="3"/>
  <c r="N34" i="3" s="1"/>
  <c r="F14" i="3"/>
  <c r="N37" i="3"/>
  <c r="B9" i="3"/>
  <c r="F5" i="3"/>
  <c r="K31" i="3" s="1"/>
  <c r="P11" i="3"/>
  <c r="Q11" i="3" s="1"/>
  <c r="L10" i="3"/>
  <c r="B103" i="1" l="1"/>
  <c r="O2" i="5" l="1"/>
  <c r="M2" i="5" l="1"/>
  <c r="J2" i="5"/>
  <c r="I2" i="5"/>
  <c r="H2" i="5"/>
  <c r="G2" i="5"/>
  <c r="F2" i="5"/>
  <c r="E2" i="5"/>
  <c r="D2" i="5"/>
  <c r="C2" i="5"/>
  <c r="B2" i="5"/>
  <c r="H6" i="3" l="1"/>
  <c r="M10" i="3"/>
  <c r="H5" i="3"/>
  <c r="H7" i="3" l="1"/>
  <c r="M5" i="3"/>
  <c r="O5" i="3" s="1"/>
  <c r="P5" i="3" s="1"/>
  <c r="M6" i="3"/>
  <c r="O6" i="3" s="1"/>
  <c r="P6" i="3" s="1"/>
  <c r="P10" i="3"/>
  <c r="N10" i="3"/>
  <c r="Q6" i="3" l="1"/>
  <c r="H21" i="3"/>
  <c r="H22" i="3" s="1"/>
  <c r="Q5" i="3" l="1"/>
  <c r="F13" i="3"/>
  <c r="N35" i="3" s="1"/>
  <c r="K16" i="3" l="1"/>
  <c r="K17" i="3" s="1"/>
  <c r="N36" i="3"/>
  <c r="F11" i="3" l="1"/>
  <c r="F9" i="3"/>
  <c r="Q10" i="3" s="1"/>
  <c r="N2" i="5"/>
  <c r="H11" i="3"/>
  <c r="R6" i="3" s="1"/>
  <c r="S6" i="3" s="1"/>
  <c r="F10" i="3" l="1"/>
  <c r="R5" i="3"/>
  <c r="S5" i="3" s="1"/>
  <c r="S7" i="3" s="1"/>
  <c r="S8" i="3" s="1"/>
</calcChain>
</file>

<file path=xl/sharedStrings.xml><?xml version="1.0" encoding="utf-8"?>
<sst xmlns="http://schemas.openxmlformats.org/spreadsheetml/2006/main" count="223" uniqueCount="185">
  <si>
    <t>IČO</t>
  </si>
  <si>
    <t>Právna forma</t>
  </si>
  <si>
    <t>Adresa sídla/miesta podnikania</t>
  </si>
  <si>
    <t>Ulica</t>
  </si>
  <si>
    <t>Súpisné číslo</t>
  </si>
  <si>
    <t>Orientačné číslo</t>
  </si>
  <si>
    <t>PSČ</t>
  </si>
  <si>
    <t>Obec</t>
  </si>
  <si>
    <t>Okres</t>
  </si>
  <si>
    <t>Meno</t>
  </si>
  <si>
    <t>Priezvisko</t>
  </si>
  <si>
    <t>Typ</t>
  </si>
  <si>
    <t>Bankové spojenie (IBAN)</t>
  </si>
  <si>
    <t>Názov alebo obchodné meno</t>
  </si>
  <si>
    <t>Údaje o žiadateľovi</t>
  </si>
  <si>
    <t>Osoba s právom konať v mene žiadateľa</t>
  </si>
  <si>
    <t>DIČ</t>
  </si>
  <si>
    <t>Vyhlásenie žiadateľa o splnení podmienok</t>
  </si>
  <si>
    <t>E-mailová adresa</t>
  </si>
  <si>
    <t>IČ DPH (ak je žiadateľ platca DPH)</t>
  </si>
  <si>
    <t>Cenové rozhodnutie zo dňa</t>
  </si>
  <si>
    <t xml:space="preserve"> </t>
  </si>
  <si>
    <t>Zvoliť možnosť</t>
  </si>
  <si>
    <t>Číslo cenového rozhodnutia</t>
  </si>
  <si>
    <t>Cenové rozhodnutie ÚRSO na rok 2022</t>
  </si>
  <si>
    <t>Rozhodnutie ÚRSO na rok 2023 (podľa Nariadenia vlády SR č. 465/2022 Z.z.)</t>
  </si>
  <si>
    <t>Nie je voči mne vedené konkurzné konanie, nie som v konkurze, v reštrukturalizácii a nebol proti mne zamietnutý návrh na vyhlásenie konkurzu pre nedostatok majetku.</t>
  </si>
  <si>
    <t>Vyhlasujem, že údaje uvedené v žiadosti, vrátane údajov pre výpočet kompenzácie, sú pravdivé, presné a úplné a spĺňam podmienky pre kompenzácie stanovené v Nariadení vlády č. 465/2022 Z.z.</t>
  </si>
  <si>
    <t>Vyhlasujem, že nemám právoplatne uložený trest zákazu prijímať dotácie alebo subvencie.</t>
  </si>
  <si>
    <t>Vyhlasujem, že nemám právoplatne uložený trest zákazu prijímať pomoc a podporu poskytovanú z fondov EÚ.</t>
  </si>
  <si>
    <t xml:space="preserve">Potvrdzujem, že spoločnosť je zapísaná do regfistra partnerov verjného sektora. </t>
  </si>
  <si>
    <t>Som si vedomý, že v prípade preukázania nepravdivosti údajov uvedených v žiadosti som povinný kompenzáciu bezodkladne vrátiť poskytovateľovi.</t>
  </si>
  <si>
    <t>Som si vedomý právnych dôsledkov nepravdivého vyhlásenia o skutočnostiach uvedených v žiadosti podľa zákona č. 372/1990 Z. z. o priestupkoch v znení neskorších predpisov vrátane trestnoprávnych dôsledkov podľa zákona č. 300/2005 Z. z. Trestného zákona v znení neskorších predpisov.</t>
  </si>
  <si>
    <t>Súhlasím so spracovaním osobných údajov podľa Zákona č. 18/2018 Z. z. o ochrane osobných údajov a o zmene a doplnení niektorých zákonov.</t>
  </si>
  <si>
    <t>Údaje konečného užívateľa výhod, ak výška dotácie presahuje 100 000 EUR</t>
  </si>
  <si>
    <t>Meno 1</t>
  </si>
  <si>
    <t>Priezvisko 1</t>
  </si>
  <si>
    <t>Meno 2</t>
  </si>
  <si>
    <t>Priezvisko 2</t>
  </si>
  <si>
    <t>Meno 3</t>
  </si>
  <si>
    <t>Priezvisko 3</t>
  </si>
  <si>
    <t>Kontaktná osoba žiadateľa</t>
  </si>
  <si>
    <t>Distribuované množstvo elektriny na základe vyúčtovaní spotreby, dopočtu spotreby a opráv</t>
  </si>
  <si>
    <t>Tarifa za straty pri distribúcii elektriny na rok 2023 podľa rozhodnutia ÚRSO č. XXX</t>
  </si>
  <si>
    <t>Tarifa za straty pri distribúcii elektriny na rok 2022 podľa rozhodnutia ÚRSO č. XXX</t>
  </si>
  <si>
    <t>Rozdiel                                                                                                                                                                                                                                                                                                                                                                                                                                                                                                                                                                                                                                                                                                                                                                                                  [2]-[3]</t>
  </si>
  <si>
    <t>Kompenzácia                                                                                                 [1]x[4]</t>
  </si>
  <si>
    <t>[MWh]</t>
  </si>
  <si>
    <t>[€/MWh]</t>
  </si>
  <si>
    <t>[€]</t>
  </si>
  <si>
    <t>[1]</t>
  </si>
  <si>
    <t>[2]</t>
  </si>
  <si>
    <t>[3]</t>
  </si>
  <si>
    <t>[4]</t>
  </si>
  <si>
    <t>[5]</t>
  </si>
  <si>
    <t>Spolu</t>
  </si>
  <si>
    <t>n.a.</t>
  </si>
  <si>
    <t>DPH</t>
  </si>
  <si>
    <t>Spolu s DPH</t>
  </si>
  <si>
    <t>Meno:</t>
  </si>
  <si>
    <t>Priezvisko:</t>
  </si>
  <si>
    <t>Dátum:</t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</si>
  <si>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</si>
  <si>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</si>
  <si>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</si>
  <si>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</si>
  <si>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</si>
  <si>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</si>
  <si>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</si>
  <si>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</si>
  <si>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</si>
  <si>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</si>
  <si>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</si>
  <si>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</si>
  <si>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</si>
  <si>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</si>
  <si>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</si>
  <si>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</si>
  <si>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</si>
  <si>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</si>
  <si>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</si>
  <si>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</si>
  <si>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</si>
  <si>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</si>
  <si>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- okolie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</si>
  <si>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</si>
  <si>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</si>
  <si>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</si>
  <si>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</si>
  <si>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</si>
  <si>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</si>
  <si>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</si>
  <si>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</si>
  <si>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</si>
  <si>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</si>
  <si>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</si>
  <si>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</si>
  <si>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</si>
  <si>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</si>
  <si>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</si>
  <si>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</si>
  <si>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</si>
  <si>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</si>
  <si>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</si>
  <si>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</si>
  <si>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</si>
  <si>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</si>
  <si>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</si>
  <si>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</si>
  <si>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</si>
  <si>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</si>
  <si>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</si>
  <si>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</si>
  <si>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</si>
  <si>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</si>
  <si>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</si>
  <si>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</si>
  <si>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</si>
  <si>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</si>
  <si>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</si>
  <si>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</si>
  <si>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</si>
  <si>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</si>
  <si>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</si>
  <si>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</si>
  <si>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</si>
  <si>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</si>
  <si>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</si>
  <si>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</si>
  <si>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</si>
  <si>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</si>
  <si>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</si>
  <si>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</si>
  <si>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</si>
  <si>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</si>
  <si>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</si>
  <si>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</si>
  <si>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</si>
  <si>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</si>
  <si>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</si>
  <si>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</si>
  <si>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Číslo spisu Fabasoft</t>
  </si>
  <si>
    <t>IČ DPH</t>
  </si>
  <si>
    <t>Variabilný symbol</t>
  </si>
  <si>
    <t>Ekonomická klasifikácia</t>
  </si>
  <si>
    <t>Vyplnené všetky čestné prehlásenia</t>
  </si>
  <si>
    <t>Priložené všetky prílohy</t>
  </si>
  <si>
    <t>Výzva na doplnenie</t>
  </si>
  <si>
    <t>Zaslané oznámenie o schválení dotácie</t>
  </si>
  <si>
    <t>Meno kontrolujúceho pracovníka</t>
  </si>
  <si>
    <t>číslo žiadosti</t>
  </si>
  <si>
    <t>zistiť</t>
  </si>
  <si>
    <t>Číslo cenového rozhodnutia URSO</t>
  </si>
  <si>
    <t>Výška kompenzácie s DPH</t>
  </si>
  <si>
    <t>Meno 4</t>
  </si>
  <si>
    <t>Priezvisko 4</t>
  </si>
  <si>
    <t>Meno 5</t>
  </si>
  <si>
    <t>Priezvisko 5</t>
  </si>
  <si>
    <t>Meno 6</t>
  </si>
  <si>
    <t>Priezvisko 6</t>
  </si>
  <si>
    <t>Meno 7</t>
  </si>
  <si>
    <t>Priezvisko 7</t>
  </si>
  <si>
    <t>Meno 8</t>
  </si>
  <si>
    <t>Priezvisko 8</t>
  </si>
  <si>
    <t>Meno 9</t>
  </si>
  <si>
    <t>Priezvisko 9</t>
  </si>
  <si>
    <t>Meno 10</t>
  </si>
  <si>
    <t>Priezvisko 10</t>
  </si>
  <si>
    <t>Žiadosť o poskytnutie kompenzácie vybraných taríf pre odberateľov elektriny v domácnosti a pre ostatných koncových odberateľov elektriny</t>
  </si>
  <si>
    <t>Odberatelia elektriny v domácnosti pripojení na napäťovú úroveň nízkeho napätia</t>
  </si>
  <si>
    <t>Ostatní koncoví odberatelia elektriny pripojení na napäťovú úroveň nízkeho napätia</t>
  </si>
  <si>
    <t>Ostatní koncoví odberatelia elektriny pripojení na napäťovú úroveň vysokého napätia</t>
  </si>
  <si>
    <t>Ostatní koncoví odberatelia elektriny pripojení na napäťovú úroveň veľmi vysokého napätia</t>
  </si>
  <si>
    <t>Príloha k žiadosti o poskytnutie kompenzácie vybraných taríf pre odberateľov elektriny v domácnosti a pre ostatných koncových odberateľov elektriny</t>
  </si>
  <si>
    <t xml:space="preserve">Mesiac: v roku 2023                                             PRDS: XXX                                                                      </t>
  </si>
  <si>
    <t>domacnost s DPH</t>
  </si>
  <si>
    <t>ostatni s DPH</t>
  </si>
  <si>
    <t>kontrola musi byt 0</t>
  </si>
  <si>
    <t>Sumárny vážený priemer rozdielu cien energie</t>
  </si>
  <si>
    <t>údaj vyplniť do elektronickej žiadosti</t>
  </si>
  <si>
    <t>Celková spotreba energie za oprávnené obdobie v MWh</t>
  </si>
  <si>
    <t>vazeny/aritmeticky priemer cien energie</t>
  </si>
  <si>
    <t>sucet spotreby</t>
  </si>
  <si>
    <t>kontrolny vypocet</t>
  </si>
  <si>
    <t>percento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</si>
</sst>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.000_-;\-* #,##0.000_-;_-* &quot;-&quot;??_-;_-@_-"/>
    <numFmt numFmtId="166" formatCode="#,##0.00\ &quot;€&quot;"/>
    <numFmt numFmtId="167" formatCode="#,##0.000"/>
    <numFmt numFmtId="168" formatCode="#,##0.00_ ;\-#,##0.00\ "/>
    <numFmt numFmtId="169" formatCode="#,##0.000_ ;\-#,##0.000\ "/>
    <numFmt numFmtId="170" formatCode="0.000"/>
    <numFmt numFmtId="171" formatCode="0.0000"/>
    <numFmt numFmtId="172" formatCode="0.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rgb="FFA10D29"/>
      <name val="Calibri"/>
      <family val="2"/>
      <charset val="238"/>
      <scheme val="minor"/>
    </font>
    <font>
      <b/>
      <sz val="11"/>
      <color rgb="FFA10D29"/>
      <name val="Calibri"/>
      <family val="2"/>
      <charset val="238"/>
      <scheme val="minor"/>
    </font>
    <font>
      <strike/>
      <sz val="11"/>
      <name val="Calibri"/>
      <family val="2"/>
    </font>
    <font>
      <strike/>
      <sz val="11"/>
      <name val="Calibri"/>
      <family val="2"/>
      <scheme val="minor"/>
    </font>
    <font>
      <sz val="11"/>
      <name val="Calibri"/>
      <family val="2"/>
      <charset val="238"/>
    </font>
    <font>
      <sz val="11"/>
      <name val="Calibri Light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6" fillId="0" borderId="0" xfId="0" applyFont="1"/>
    <xf numFmtId="0" fontId="13" fillId="0" borderId="0" xfId="0" applyFont="1"/>
    <xf numFmtId="0" fontId="0" fillId="4" borderId="0" xfId="0" applyFill="1" applyProtection="1">
      <protection locked="0"/>
    </xf>
    <xf numFmtId="0" fontId="0" fillId="0" borderId="0" xfId="0" applyFill="1" applyProtection="1">
      <protection locked="0"/>
    </xf>
    <xf numFmtId="0" fontId="17" fillId="0" borderId="0" xfId="4" applyNumberFormat="1" applyFont="1" applyFill="1" applyBorder="1" applyAlignment="1" applyProtection="1"/>
    <xf numFmtId="0" fontId="27" fillId="5" borderId="5" xfId="0" applyNumberFormat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2" fontId="27" fillId="5" borderId="5" xfId="0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</xf>
    <xf numFmtId="0" fontId="0" fillId="0" borderId="0" xfId="0" applyProtection="1"/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vertical="center" wrapText="1"/>
    </xf>
    <xf numFmtId="0" fontId="25" fillId="0" borderId="5" xfId="0" applyFont="1" applyBorder="1" applyAlignment="1" applyProtection="1">
      <alignment horizontal="center" vertical="center"/>
    </xf>
    <xf numFmtId="164" fontId="0" fillId="0" borderId="0" xfId="3" applyFont="1" applyProtection="1"/>
    <xf numFmtId="166" fontId="0" fillId="0" borderId="0" xfId="0" applyNumberFormat="1"/>
    <xf numFmtId="0" fontId="18" fillId="0" borderId="0" xfId="0" applyFont="1" applyProtection="1"/>
    <xf numFmtId="0" fontId="10" fillId="3" borderId="0" xfId="0" applyFont="1" applyFill="1" applyProtection="1"/>
    <xf numFmtId="0" fontId="0" fillId="0" borderId="0" xfId="0" applyBorder="1" applyProtection="1"/>
    <xf numFmtId="0" fontId="6" fillId="0" borderId="0" xfId="0" applyFont="1" applyProtection="1"/>
    <xf numFmtId="0" fontId="5" fillId="0" borderId="0" xfId="0" applyFont="1" applyProtection="1"/>
    <xf numFmtId="0" fontId="19" fillId="0" borderId="0" xfId="0" applyFont="1" applyProtection="1"/>
    <xf numFmtId="0" fontId="7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18" fillId="0" borderId="0" xfId="0" applyFont="1" applyFill="1" applyProtection="1"/>
    <xf numFmtId="0" fontId="11" fillId="0" borderId="0" xfId="0" applyFont="1" applyProtection="1"/>
    <xf numFmtId="0" fontId="6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0" fillId="3" borderId="0" xfId="0" applyFont="1" applyFill="1" applyBorder="1" applyProtection="1"/>
    <xf numFmtId="0" fontId="0" fillId="0" borderId="0" xfId="0" applyFill="1" applyProtection="1"/>
    <xf numFmtId="49" fontId="14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13" fillId="0" borderId="0" xfId="0" applyFont="1" applyFill="1" applyProtection="1"/>
    <xf numFmtId="0" fontId="15" fillId="0" borderId="0" xfId="0" applyFont="1" applyFill="1" applyBorder="1" applyAlignment="1" applyProtection="1">
      <alignment horizontal="right"/>
    </xf>
    <xf numFmtId="0" fontId="16" fillId="0" borderId="0" xfId="0" applyFont="1" applyFill="1" applyProtection="1"/>
    <xf numFmtId="0" fontId="13" fillId="0" borderId="0" xfId="0" applyFont="1" applyFill="1" applyBorder="1" applyProtection="1"/>
    <xf numFmtId="0" fontId="13" fillId="0" borderId="0" xfId="0" applyFont="1" applyProtection="1"/>
    <xf numFmtId="0" fontId="19" fillId="0" borderId="0" xfId="0" applyFont="1" applyAlignment="1" applyProtection="1">
      <alignment wrapText="1"/>
    </xf>
    <xf numFmtId="0" fontId="20" fillId="0" borderId="0" xfId="0" applyFont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0" fillId="4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right"/>
      <protection locked="0"/>
    </xf>
    <xf numFmtId="0" fontId="8" fillId="4" borderId="1" xfId="0" applyFont="1" applyFill="1" applyBorder="1" applyProtection="1">
      <protection locked="0"/>
    </xf>
    <xf numFmtId="0" fontId="13" fillId="4" borderId="1" xfId="0" applyFont="1" applyFill="1" applyBorder="1" applyProtection="1">
      <protection locked="0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3" fillId="0" borderId="0" xfId="0" applyFont="1" applyFill="1"/>
    <xf numFmtId="0" fontId="15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 vertical="top" wrapText="1"/>
    </xf>
    <xf numFmtId="0" fontId="16" fillId="0" borderId="0" xfId="0" applyFont="1" applyFill="1"/>
    <xf numFmtId="0" fontId="13" fillId="0" borderId="0" xfId="0" applyFont="1" applyFill="1" applyBorder="1"/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horizontal="center" vertical="center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4" fontId="0" fillId="0" borderId="0" xfId="0" applyNumberFormat="1" applyFill="1"/>
    <xf numFmtId="4" fontId="0" fillId="0" borderId="0" xfId="0" applyNumberFormat="1"/>
    <xf numFmtId="4" fontId="6" fillId="8" borderId="0" xfId="0" applyNumberFormat="1" applyFont="1" applyFill="1"/>
    <xf numFmtId="0" fontId="6" fillId="8" borderId="0" xfId="0" applyFont="1" applyFill="1" applyAlignment="1">
      <alignment wrapText="1"/>
    </xf>
    <xf numFmtId="0" fontId="25" fillId="0" borderId="0" xfId="0" applyFont="1" applyBorder="1" applyAlignment="1" applyProtection="1">
      <alignment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  <protection hidden="1"/>
    </xf>
    <xf numFmtId="43" fontId="25" fillId="0" borderId="0" xfId="3" applyNumberFormat="1" applyFont="1" applyBorder="1" applyAlignment="1" applyProtection="1">
      <alignment vertical="center"/>
      <protection hidden="1"/>
    </xf>
    <xf numFmtId="0" fontId="32" fillId="0" borderId="0" xfId="1" applyFont="1" applyFill="1" applyBorder="1" applyAlignment="1">
      <alignment horizontal="left"/>
    </xf>
    <xf numFmtId="4" fontId="0" fillId="0" borderId="0" xfId="0" applyNumberFormat="1" applyProtection="1"/>
    <xf numFmtId="167" fontId="0" fillId="0" borderId="0" xfId="0" applyNumberFormat="1" applyProtection="1"/>
    <xf numFmtId="167" fontId="0" fillId="0" borderId="0" xfId="0" applyNumberFormat="1"/>
    <xf numFmtId="167" fontId="0" fillId="8" borderId="0" xfId="0" applyNumberFormat="1" applyFill="1"/>
    <xf numFmtId="4" fontId="0" fillId="8" borderId="0" xfId="0" applyNumberFormat="1" applyFill="1"/>
    <xf numFmtId="167" fontId="0" fillId="8" borderId="10" xfId="0" applyNumberFormat="1" applyFill="1" applyBorder="1" applyAlignment="1">
      <alignment horizontal="right"/>
    </xf>
    <xf numFmtId="0" fontId="3" fillId="0" borderId="0" xfId="1"/>
    <xf numFmtId="2" fontId="0" fillId="0" borderId="0" xfId="0" applyNumberFormat="1" applyAlignment="1" applyProtection="1"/>
    <xf numFmtId="165" fontId="0" fillId="0" borderId="0" xfId="0" applyNumberFormat="1" applyProtection="1"/>
    <xf numFmtId="4" fontId="0" fillId="9" borderId="0" xfId="0" applyNumberFormat="1" applyFill="1" applyProtection="1"/>
    <xf numFmtId="4" fontId="0" fillId="4" borderId="0" xfId="0" applyNumberFormat="1" applyFill="1" applyProtection="1"/>
    <xf numFmtId="0" fontId="0" fillId="8" borderId="0" xfId="0" applyFill="1" applyProtection="1"/>
    <xf numFmtId="2" fontId="25" fillId="0" borderId="5" xfId="0" applyNumberFormat="1" applyFont="1" applyBorder="1" applyAlignment="1" applyProtection="1">
      <alignment horizontal="center" vertical="center"/>
      <protection hidden="1"/>
    </xf>
    <xf numFmtId="2" fontId="25" fillId="4" borderId="5" xfId="0" applyNumberFormat="1" applyFont="1" applyFill="1" applyBorder="1" applyAlignment="1" applyProtection="1">
      <alignment horizontal="center" vertical="center"/>
      <protection locked="0" hidden="1"/>
    </xf>
    <xf numFmtId="4" fontId="10" fillId="9" borderId="17" xfId="0" applyNumberFormat="1" applyFont="1" applyFill="1" applyBorder="1" applyProtection="1"/>
    <xf numFmtId="0" fontId="10" fillId="9" borderId="18" xfId="0" applyFont="1" applyFill="1" applyBorder="1" applyAlignment="1">
      <alignment wrapText="1"/>
    </xf>
    <xf numFmtId="4" fontId="10" fillId="4" borderId="19" xfId="0" applyNumberFormat="1" applyFont="1" applyFill="1" applyBorder="1" applyProtection="1"/>
    <xf numFmtId="0" fontId="10" fillId="4" borderId="20" xfId="0" applyFont="1" applyFill="1" applyBorder="1" applyAlignment="1">
      <alignment wrapText="1"/>
    </xf>
    <xf numFmtId="4" fontId="10" fillId="0" borderId="19" xfId="0" applyNumberFormat="1" applyFont="1" applyBorder="1" applyProtection="1"/>
    <xf numFmtId="0" fontId="10" fillId="0" borderId="20" xfId="0" applyFont="1" applyBorder="1" applyProtection="1"/>
    <xf numFmtId="2" fontId="10" fillId="10" borderId="21" xfId="0" applyNumberFormat="1" applyFont="1" applyFill="1" applyBorder="1" applyProtection="1"/>
    <xf numFmtId="0" fontId="10" fillId="0" borderId="22" xfId="0" applyFont="1" applyBorder="1" applyProtection="1"/>
    <xf numFmtId="0" fontId="0" fillId="0" borderId="0" xfId="0" applyProtection="1">
      <protection locked="0"/>
    </xf>
    <xf numFmtId="2" fontId="0" fillId="0" borderId="0" xfId="0" applyNumberFormat="1" applyProtection="1"/>
    <xf numFmtId="4" fontId="0" fillId="8" borderId="9" xfId="0" applyNumberFormat="1" applyFill="1" applyBorder="1" applyAlignment="1">
      <alignment horizontal="right"/>
    </xf>
    <xf numFmtId="168" fontId="25" fillId="0" borderId="5" xfId="3" applyNumberFormat="1" applyFont="1" applyBorder="1" applyAlignment="1" applyProtection="1">
      <alignment vertical="center"/>
      <protection hidden="1"/>
    </xf>
    <xf numFmtId="170" fontId="0" fillId="0" borderId="0" xfId="0" applyNumberFormat="1" applyProtection="1"/>
    <xf numFmtId="171" fontId="0" fillId="0" borderId="0" xfId="0" applyNumberFormat="1" applyProtection="1"/>
    <xf numFmtId="172" fontId="0" fillId="0" borderId="0" xfId="0" applyNumberFormat="1" applyProtection="1"/>
    <xf numFmtId="168" fontId="0" fillId="0" borderId="0" xfId="0" applyNumberFormat="1" applyProtection="1"/>
    <xf numFmtId="169" fontId="25" fillId="0" borderId="5" xfId="0" applyNumberFormat="1" applyFont="1" applyBorder="1" applyAlignment="1" applyProtection="1">
      <alignment horizontal="right" vertical="center"/>
    </xf>
    <xf numFmtId="4" fontId="6" fillId="0" borderId="0" xfId="0" applyNumberFormat="1" applyFont="1" applyFill="1"/>
    <xf numFmtId="0" fontId="6" fillId="0" borderId="0" xfId="0" applyFont="1" applyFill="1" applyAlignment="1">
      <alignment wrapText="1"/>
    </xf>
    <xf numFmtId="170" fontId="25" fillId="4" borderId="5" xfId="3" applyNumberFormat="1" applyFont="1" applyFill="1" applyBorder="1" applyAlignment="1" applyProtection="1">
      <alignment vertical="center"/>
      <protection locked="0" hidden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0" fontId="10" fillId="3" borderId="0" xfId="0" applyFont="1" applyFill="1" applyProtection="1"/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3" xfId="0" applyFont="1" applyFill="1" applyBorder="1" applyAlignment="1" applyProtection="1">
      <alignment horizontal="left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top" wrapText="1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32" fillId="8" borderId="14" xfId="1" applyFont="1" applyFill="1" applyBorder="1" applyAlignment="1">
      <alignment horizontal="left"/>
    </xf>
    <xf numFmtId="0" fontId="32" fillId="8" borderId="15" xfId="1" applyFont="1" applyFill="1" applyBorder="1" applyAlignment="1">
      <alignment horizontal="left"/>
    </xf>
    <xf numFmtId="0" fontId="32" fillId="8" borderId="16" xfId="1" applyFont="1" applyFill="1" applyBorder="1" applyAlignment="1">
      <alignment horizontal="left"/>
    </xf>
    <xf numFmtId="0" fontId="25" fillId="4" borderId="6" xfId="0" applyFont="1" applyFill="1" applyBorder="1" applyAlignment="1" applyProtection="1">
      <alignment vertical="center" wrapText="1"/>
      <protection locked="0"/>
    </xf>
    <xf numFmtId="0" fontId="25" fillId="4" borderId="7" xfId="0" applyFont="1" applyFill="1" applyBorder="1" applyAlignment="1" applyProtection="1">
      <alignment vertical="center" wrapText="1"/>
      <protection locked="0"/>
    </xf>
    <xf numFmtId="0" fontId="25" fillId="4" borderId="8" xfId="0" applyFont="1" applyFill="1" applyBorder="1" applyAlignment="1" applyProtection="1">
      <alignment vertical="center" wrapText="1"/>
      <protection locked="0"/>
    </xf>
    <xf numFmtId="0" fontId="31" fillId="7" borderId="5" xfId="0" applyFont="1" applyFill="1" applyBorder="1" applyAlignment="1" applyProtection="1">
      <alignment horizontal="center" vertical="center"/>
    </xf>
    <xf numFmtId="0" fontId="32" fillId="8" borderId="11" xfId="1" applyFont="1" applyFill="1" applyBorder="1" applyAlignment="1">
      <alignment horizontal="left"/>
    </xf>
    <xf numFmtId="0" fontId="32" fillId="8" borderId="12" xfId="1" applyFont="1" applyFill="1" applyBorder="1" applyAlignment="1">
      <alignment horizontal="left"/>
    </xf>
    <xf numFmtId="0" fontId="32" fillId="8" borderId="13" xfId="1" applyFont="1" applyFill="1" applyBorder="1" applyAlignment="1">
      <alignment horizontal="left"/>
    </xf>
  </cellXfs>
  <cellStyles count="9">
    <cellStyle name="Čiarka" xfId="3" builtinId="3"/>
    <cellStyle name="Čiarka 2" xfId="2"/>
    <cellStyle name="Čiarka 2 2" xfId="6"/>
    <cellStyle name="Čiarka 2 3" xfId="8"/>
    <cellStyle name="Normálna" xfId="0" builtinId="0"/>
    <cellStyle name="Normálna 2" xfId="1"/>
    <cellStyle name="Normálna 2 2" xfId="5"/>
    <cellStyle name="Normálna 2 3" xfId="7"/>
    <cellStyle name="Normálna 4" xfId="4"/>
  </cellStyles>
  <dxfs count="0"/>
  <tableStyles count="0" defaultTableStyle="TableStyleMedium2" defaultPivotStyle="PivotStyleLight16"/>
  <colors>
    <mruColors>
      <color rgb="FFA10D2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zoomScale="80" zoomScaleNormal="80" workbookViewId="0">
      <selection activeCell="B6" sqref="B6"/>
    </sheetView>
  </sheetViews>
  <sheetFormatPr defaultColWidth="8.85546875" defaultRowHeight="15" x14ac:dyDescent="0.25"/>
  <cols>
    <col min="1" max="1" width="8.85546875" style="10"/>
    <col min="2" max="2" width="17.42578125" style="10" customWidth="1"/>
    <col min="3" max="3" width="17.5703125" style="10" customWidth="1"/>
    <col min="4" max="4" width="17.42578125" style="10" customWidth="1"/>
    <col min="5" max="5" width="18.5703125" style="10" customWidth="1"/>
    <col min="6" max="6" width="17.42578125" style="10" customWidth="1"/>
    <col min="7" max="7" width="18.42578125" style="10" customWidth="1"/>
    <col min="8" max="8" width="51.42578125" style="10" customWidth="1"/>
    <col min="9" max="9" width="8.85546875" style="10"/>
    <col min="10" max="10" width="17.42578125" style="10" customWidth="1"/>
    <col min="11" max="11" width="12.5703125" style="10" customWidth="1"/>
    <col min="12" max="16384" width="8.85546875" style="10"/>
  </cols>
  <sheetData>
    <row r="1" spans="1:8" ht="44.45" customHeight="1" thickBot="1" x14ac:dyDescent="0.35">
      <c r="B1" s="103" t="s">
        <v>168</v>
      </c>
      <c r="C1" s="104"/>
      <c r="D1" s="104"/>
      <c r="E1" s="104"/>
      <c r="F1" s="105"/>
      <c r="H1" s="17"/>
    </row>
    <row r="2" spans="1:8" ht="24.95" customHeight="1" x14ac:dyDescent="0.25"/>
    <row r="3" spans="1:8" ht="18.75" x14ac:dyDescent="0.3">
      <c r="A3" s="18" t="s">
        <v>14</v>
      </c>
      <c r="B3" s="18"/>
      <c r="C3" s="18"/>
      <c r="F3" s="19"/>
    </row>
    <row r="4" spans="1:8" x14ac:dyDescent="0.25">
      <c r="B4" s="20"/>
      <c r="F4" s="19"/>
    </row>
    <row r="5" spans="1:8" ht="15.75" thickBot="1" x14ac:dyDescent="0.3">
      <c r="B5" s="21" t="s">
        <v>0</v>
      </c>
      <c r="D5" s="10" t="s">
        <v>16</v>
      </c>
      <c r="F5" s="19" t="s">
        <v>19</v>
      </c>
    </row>
    <row r="6" spans="1:8" ht="15" customHeight="1" thickBot="1" x14ac:dyDescent="0.3">
      <c r="B6" s="45"/>
      <c r="D6" s="45"/>
      <c r="F6" s="45"/>
    </row>
    <row r="7" spans="1:8" ht="15" customHeight="1" x14ac:dyDescent="0.25"/>
    <row r="8" spans="1:8" ht="15" customHeight="1" thickBot="1" x14ac:dyDescent="0.3">
      <c r="B8" s="10" t="s">
        <v>13</v>
      </c>
    </row>
    <row r="9" spans="1:8" ht="15" customHeight="1" thickBot="1" x14ac:dyDescent="0.3">
      <c r="B9" s="111"/>
      <c r="C9" s="112"/>
      <c r="D9" s="112"/>
      <c r="E9" s="112"/>
      <c r="F9" s="113"/>
    </row>
    <row r="10" spans="1:8" ht="15" customHeight="1" x14ac:dyDescent="0.25"/>
    <row r="11" spans="1:8" ht="15.75" thickBot="1" x14ac:dyDescent="0.3">
      <c r="B11" s="10" t="s">
        <v>1</v>
      </c>
    </row>
    <row r="12" spans="1:8" ht="15.75" thickBot="1" x14ac:dyDescent="0.3">
      <c r="B12" s="111"/>
      <c r="C12" s="112"/>
      <c r="D12" s="112"/>
      <c r="E12" s="112"/>
      <c r="F12" s="113"/>
    </row>
    <row r="13" spans="1:8" ht="15" customHeight="1" x14ac:dyDescent="0.25"/>
    <row r="14" spans="1:8" x14ac:dyDescent="0.25">
      <c r="B14" s="10" t="s">
        <v>2</v>
      </c>
    </row>
    <row r="15" spans="1:8" ht="15.75" thickBot="1" x14ac:dyDescent="0.3">
      <c r="B15" s="10" t="s">
        <v>3</v>
      </c>
      <c r="D15" s="10" t="s">
        <v>4</v>
      </c>
      <c r="F15" s="10" t="s">
        <v>5</v>
      </c>
    </row>
    <row r="16" spans="1:8" ht="15.75" thickBot="1" x14ac:dyDescent="0.3">
      <c r="B16" s="45"/>
      <c r="D16" s="45"/>
      <c r="F16" s="45"/>
    </row>
    <row r="17" spans="2:6" ht="7.5" customHeight="1" x14ac:dyDescent="0.25"/>
    <row r="18" spans="2:6" ht="15.75" thickBot="1" x14ac:dyDescent="0.3">
      <c r="B18" s="10" t="s">
        <v>6</v>
      </c>
      <c r="D18" s="10" t="s">
        <v>7</v>
      </c>
      <c r="F18" s="10" t="s">
        <v>8</v>
      </c>
    </row>
    <row r="19" spans="2:6" ht="15.75" thickBot="1" x14ac:dyDescent="0.3">
      <c r="B19" s="45"/>
      <c r="D19" s="46"/>
      <c r="F19" s="46"/>
    </row>
    <row r="20" spans="2:6" ht="15" customHeight="1" x14ac:dyDescent="0.25"/>
    <row r="21" spans="2:6" x14ac:dyDescent="0.25">
      <c r="B21" s="10" t="s">
        <v>15</v>
      </c>
      <c r="E21" s="22"/>
    </row>
    <row r="22" spans="2:6" ht="15.75" thickBot="1" x14ac:dyDescent="0.3">
      <c r="B22" s="10" t="s">
        <v>9</v>
      </c>
      <c r="D22" s="10" t="s">
        <v>10</v>
      </c>
      <c r="F22" s="10" t="s">
        <v>11</v>
      </c>
    </row>
    <row r="23" spans="2:6" ht="15.75" thickBot="1" x14ac:dyDescent="0.3">
      <c r="B23" s="45"/>
      <c r="D23" s="45"/>
      <c r="F23" s="46"/>
    </row>
    <row r="24" spans="2:6" ht="15.75" thickBot="1" x14ac:dyDescent="0.3">
      <c r="B24" s="45"/>
      <c r="D24" s="45"/>
      <c r="F24" s="46"/>
    </row>
    <row r="25" spans="2:6" x14ac:dyDescent="0.25">
      <c r="B25" s="19"/>
      <c r="D25" s="19"/>
      <c r="F25" s="23"/>
    </row>
    <row r="26" spans="2:6" x14ac:dyDescent="0.25">
      <c r="B26" s="10" t="s">
        <v>41</v>
      </c>
      <c r="F26" s="23"/>
    </row>
    <row r="27" spans="2:6" ht="15.75" thickBot="1" x14ac:dyDescent="0.3">
      <c r="B27" s="10" t="s">
        <v>9</v>
      </c>
      <c r="D27" s="10" t="s">
        <v>10</v>
      </c>
      <c r="F27" s="23"/>
    </row>
    <row r="28" spans="2:6" ht="15.75" thickBot="1" x14ac:dyDescent="0.3">
      <c r="B28" s="45"/>
      <c r="D28" s="45"/>
      <c r="F28" s="23"/>
    </row>
    <row r="29" spans="2:6" ht="15.75" thickBot="1" x14ac:dyDescent="0.3">
      <c r="B29" s="24" t="s">
        <v>18</v>
      </c>
      <c r="D29" s="19"/>
      <c r="F29" s="23"/>
    </row>
    <row r="30" spans="2:6" ht="15.75" thickBot="1" x14ac:dyDescent="0.3">
      <c r="B30" s="47"/>
      <c r="D30" s="19"/>
      <c r="F30" s="23"/>
    </row>
    <row r="31" spans="2:6" x14ac:dyDescent="0.25">
      <c r="B31" s="19"/>
      <c r="D31" s="19"/>
      <c r="F31" s="23"/>
    </row>
    <row r="32" spans="2:6" ht="15.75" thickBot="1" x14ac:dyDescent="0.3">
      <c r="B32" s="10" t="s">
        <v>12</v>
      </c>
    </row>
    <row r="33" spans="1:8" ht="15.75" thickBot="1" x14ac:dyDescent="0.3">
      <c r="B33" s="111"/>
      <c r="C33" s="112"/>
      <c r="D33" s="112"/>
      <c r="E33" s="112"/>
      <c r="F33" s="113"/>
    </row>
    <row r="34" spans="1:8" x14ac:dyDescent="0.25">
      <c r="B34" s="19"/>
      <c r="C34" s="19"/>
      <c r="D34" s="19"/>
      <c r="E34" s="19"/>
      <c r="F34" s="19"/>
    </row>
    <row r="35" spans="1:8" x14ac:dyDescent="0.25">
      <c r="B35" s="19"/>
      <c r="C35" s="19"/>
      <c r="D35" s="19"/>
      <c r="E35" s="19"/>
      <c r="F35" s="19"/>
    </row>
    <row r="36" spans="1:8" ht="18.75" x14ac:dyDescent="0.3">
      <c r="A36" s="110" t="s">
        <v>25</v>
      </c>
      <c r="B36" s="110"/>
      <c r="C36" s="110"/>
      <c r="D36" s="110"/>
      <c r="E36" s="110"/>
      <c r="F36" s="110"/>
      <c r="G36" s="25"/>
      <c r="H36" s="26"/>
    </row>
    <row r="37" spans="1:8" x14ac:dyDescent="0.25">
      <c r="B37" s="19"/>
      <c r="C37" s="19"/>
      <c r="D37" s="19"/>
      <c r="E37" s="19"/>
      <c r="F37" s="19"/>
    </row>
    <row r="38" spans="1:8" ht="15.75" thickBot="1" x14ac:dyDescent="0.3">
      <c r="B38" s="27" t="s">
        <v>23</v>
      </c>
      <c r="C38" s="19"/>
      <c r="D38" s="19"/>
      <c r="E38" s="19"/>
      <c r="F38" s="19"/>
    </row>
    <row r="39" spans="1:8" ht="15.75" thickBot="1" x14ac:dyDescent="0.3">
      <c r="B39" s="114"/>
      <c r="C39" s="115"/>
      <c r="D39" s="115"/>
      <c r="E39" s="115"/>
      <c r="F39" s="116"/>
    </row>
    <row r="40" spans="1:8" x14ac:dyDescent="0.25">
      <c r="B40" s="19"/>
      <c r="C40" s="19"/>
      <c r="D40" s="19"/>
      <c r="E40" s="19"/>
      <c r="F40" s="19"/>
    </row>
    <row r="41" spans="1:8" ht="15.75" thickBot="1" x14ac:dyDescent="0.3">
      <c r="B41" s="28" t="s">
        <v>20</v>
      </c>
      <c r="C41" s="29"/>
      <c r="D41" s="29"/>
      <c r="E41" s="29"/>
      <c r="F41" s="29"/>
    </row>
    <row r="42" spans="1:8" ht="15.75" thickBot="1" x14ac:dyDescent="0.3">
      <c r="B42" s="117"/>
      <c r="C42" s="118"/>
      <c r="D42" s="118"/>
      <c r="E42" s="118"/>
      <c r="F42" s="119"/>
    </row>
    <row r="43" spans="1:8" x14ac:dyDescent="0.25">
      <c r="B43" s="29"/>
      <c r="C43" s="29"/>
      <c r="D43" s="29"/>
      <c r="E43" s="29"/>
      <c r="F43" s="29"/>
    </row>
    <row r="44" spans="1:8" x14ac:dyDescent="0.25">
      <c r="B44" s="29"/>
      <c r="C44" s="29"/>
      <c r="D44" s="29"/>
      <c r="E44" s="29"/>
      <c r="F44" s="29"/>
    </row>
    <row r="45" spans="1:8" ht="18.75" x14ac:dyDescent="0.3">
      <c r="A45" s="18" t="s">
        <v>24</v>
      </c>
      <c r="B45" s="30"/>
      <c r="C45" s="30"/>
      <c r="D45" s="30"/>
      <c r="E45" s="29"/>
      <c r="F45" s="29"/>
    </row>
    <row r="46" spans="1:8" x14ac:dyDescent="0.25">
      <c r="B46" s="29"/>
      <c r="C46" s="29"/>
      <c r="D46" s="29"/>
      <c r="E46" s="29"/>
      <c r="F46" s="29"/>
    </row>
    <row r="47" spans="1:8" ht="15.75" thickBot="1" x14ac:dyDescent="0.3">
      <c r="B47" s="27" t="s">
        <v>23</v>
      </c>
      <c r="C47" s="19"/>
      <c r="D47" s="19"/>
      <c r="E47" s="19"/>
      <c r="F47" s="19"/>
    </row>
    <row r="48" spans="1:8" ht="15.75" thickBot="1" x14ac:dyDescent="0.3">
      <c r="B48" s="114"/>
      <c r="C48" s="115"/>
      <c r="D48" s="115"/>
      <c r="E48" s="115"/>
      <c r="F48" s="116"/>
    </row>
    <row r="49" spans="1:12" x14ac:dyDescent="0.25">
      <c r="B49" s="19"/>
      <c r="C49" s="19"/>
      <c r="D49" s="19"/>
      <c r="E49" s="19"/>
      <c r="F49" s="19"/>
    </row>
    <row r="50" spans="1:12" ht="15.75" thickBot="1" x14ac:dyDescent="0.3">
      <c r="B50" s="28" t="s">
        <v>20</v>
      </c>
      <c r="C50" s="29"/>
      <c r="D50" s="29"/>
      <c r="E50" s="29"/>
      <c r="F50" s="29"/>
    </row>
    <row r="51" spans="1:12" ht="15.75" thickBot="1" x14ac:dyDescent="0.3">
      <c r="B51" s="117"/>
      <c r="C51" s="118"/>
      <c r="D51" s="118"/>
      <c r="E51" s="118"/>
      <c r="F51" s="119"/>
    </row>
    <row r="52" spans="1:12" x14ac:dyDescent="0.25">
      <c r="B52" s="29"/>
      <c r="C52" s="29"/>
      <c r="D52" s="29"/>
      <c r="E52" s="29"/>
      <c r="F52" s="29"/>
    </row>
    <row r="53" spans="1:12" ht="18.75" x14ac:dyDescent="0.3">
      <c r="A53" s="110" t="s">
        <v>34</v>
      </c>
      <c r="B53" s="110"/>
      <c r="C53" s="110"/>
      <c r="D53" s="110"/>
      <c r="E53" s="110"/>
      <c r="F53" s="110"/>
    </row>
    <row r="54" spans="1:12" ht="15.75" x14ac:dyDescent="0.25">
      <c r="A54" s="31"/>
      <c r="B54" s="32"/>
      <c r="C54" s="32"/>
      <c r="D54" s="32"/>
      <c r="E54" s="32"/>
      <c r="F54" s="33"/>
      <c r="G54" s="34"/>
      <c r="H54" s="34"/>
      <c r="I54" s="34"/>
      <c r="J54" s="31"/>
      <c r="K54" s="31"/>
    </row>
    <row r="55" spans="1:12" ht="15.75" thickBot="1" x14ac:dyDescent="0.3">
      <c r="A55" s="31"/>
      <c r="B55" s="35" t="s">
        <v>35</v>
      </c>
      <c r="C55" s="35"/>
      <c r="D55" s="35" t="s">
        <v>36</v>
      </c>
      <c r="E55" s="35"/>
      <c r="F55" s="36"/>
      <c r="G55" s="31"/>
      <c r="H55" s="31"/>
      <c r="I55" s="31"/>
      <c r="J55" s="31"/>
      <c r="K55" s="31"/>
    </row>
    <row r="56" spans="1:12" ht="15.75" thickBot="1" x14ac:dyDescent="0.3">
      <c r="A56" s="31"/>
      <c r="B56" s="48"/>
      <c r="C56" s="35"/>
      <c r="D56" s="48"/>
      <c r="E56" s="35"/>
      <c r="F56" s="36"/>
      <c r="G56" s="31"/>
      <c r="H56" s="31"/>
      <c r="I56" s="31"/>
      <c r="J56" s="31"/>
      <c r="K56" s="31"/>
    </row>
    <row r="57" spans="1:12" x14ac:dyDescent="0.25">
      <c r="A57" s="31"/>
      <c r="B57" s="37" t="s">
        <v>21</v>
      </c>
      <c r="C57" s="35"/>
      <c r="D57" s="38"/>
      <c r="E57" s="35"/>
      <c r="F57" s="36"/>
      <c r="G57" s="31"/>
      <c r="H57" s="31"/>
      <c r="I57" s="31"/>
      <c r="J57" s="31"/>
      <c r="K57" s="31"/>
    </row>
    <row r="58" spans="1:12" ht="15.75" thickBot="1" x14ac:dyDescent="0.3">
      <c r="A58" s="31"/>
      <c r="B58" s="35" t="s">
        <v>37</v>
      </c>
      <c r="C58" s="35"/>
      <c r="D58" s="35" t="s">
        <v>38</v>
      </c>
      <c r="E58" s="35"/>
      <c r="F58" s="36"/>
      <c r="G58" s="31"/>
      <c r="H58" s="31"/>
      <c r="I58" s="31"/>
      <c r="J58" s="31"/>
      <c r="K58" s="31"/>
    </row>
    <row r="59" spans="1:12" ht="15.75" thickBot="1" x14ac:dyDescent="0.3">
      <c r="B59" s="48"/>
      <c r="C59" s="35"/>
      <c r="D59" s="48"/>
      <c r="E59" s="39"/>
      <c r="F59" s="39"/>
    </row>
    <row r="60" spans="1:12" x14ac:dyDescent="0.25">
      <c r="B60" s="38"/>
      <c r="C60" s="35"/>
      <c r="D60" s="38"/>
      <c r="E60" s="39"/>
      <c r="F60" s="39"/>
    </row>
    <row r="61" spans="1:12" ht="15.75" thickBot="1" x14ac:dyDescent="0.3">
      <c r="B61" s="35" t="s">
        <v>39</v>
      </c>
      <c r="C61" s="35"/>
      <c r="D61" s="35" t="s">
        <v>40</v>
      </c>
      <c r="E61" s="39"/>
      <c r="F61" s="39"/>
    </row>
    <row r="62" spans="1:12" ht="15.75" thickBot="1" x14ac:dyDescent="0.3">
      <c r="B62" s="48"/>
      <c r="C62" s="35"/>
      <c r="D62" s="48"/>
      <c r="E62" s="39"/>
      <c r="F62" s="39"/>
    </row>
    <row r="63" spans="1:12" x14ac:dyDescent="0.25">
      <c r="B63" s="38"/>
      <c r="C63" s="35"/>
      <c r="D63" s="38"/>
      <c r="E63" s="39"/>
      <c r="F63" s="39"/>
    </row>
    <row r="64" spans="1:12" customFormat="1" ht="15.75" thickBot="1" x14ac:dyDescent="0.3">
      <c r="A64" s="50"/>
      <c r="B64" s="51" t="s">
        <v>154</v>
      </c>
      <c r="C64" s="51"/>
      <c r="D64" s="51" t="s">
        <v>155</v>
      </c>
      <c r="E64" s="51"/>
      <c r="F64" s="52"/>
      <c r="G64" s="50"/>
      <c r="H64" s="50"/>
      <c r="I64" s="50"/>
      <c r="J64" s="50"/>
      <c r="K64" s="50"/>
      <c r="L64" s="53"/>
    </row>
    <row r="65" spans="1:12" customFormat="1" ht="15.75" thickBot="1" x14ac:dyDescent="0.3">
      <c r="A65" s="50"/>
      <c r="B65" s="48"/>
      <c r="C65" s="51"/>
      <c r="D65" s="48"/>
      <c r="E65" s="51"/>
      <c r="F65" s="52"/>
      <c r="G65" s="50"/>
      <c r="H65" s="50"/>
      <c r="I65" s="50"/>
      <c r="J65" s="50"/>
      <c r="K65" s="50"/>
      <c r="L65" s="53"/>
    </row>
    <row r="66" spans="1:12" customFormat="1" x14ac:dyDescent="0.25">
      <c r="A66" s="50"/>
      <c r="B66" s="54"/>
      <c r="C66" s="51"/>
      <c r="D66" s="55"/>
      <c r="E66" s="51"/>
      <c r="F66" s="52"/>
      <c r="G66" s="50"/>
      <c r="H66" s="50"/>
      <c r="I66" s="50"/>
      <c r="J66" s="50"/>
      <c r="K66" s="50"/>
      <c r="L66" s="53"/>
    </row>
    <row r="67" spans="1:12" customFormat="1" ht="15.75" thickBot="1" x14ac:dyDescent="0.3">
      <c r="A67" s="50"/>
      <c r="B67" s="51" t="s">
        <v>156</v>
      </c>
      <c r="C67" s="51"/>
      <c r="D67" s="51" t="s">
        <v>157</v>
      </c>
      <c r="E67" s="51"/>
      <c r="F67" s="52"/>
      <c r="G67" s="50"/>
      <c r="H67" s="50"/>
      <c r="I67" s="50"/>
      <c r="J67" s="50"/>
      <c r="K67" s="50"/>
      <c r="L67" s="53"/>
    </row>
    <row r="68" spans="1:12" customFormat="1" ht="15.75" thickBot="1" x14ac:dyDescent="0.3">
      <c r="A68" s="50"/>
      <c r="B68" s="48"/>
      <c r="C68" s="51"/>
      <c r="D68" s="48"/>
      <c r="E68" s="51"/>
      <c r="F68" s="52"/>
      <c r="G68" s="50"/>
      <c r="H68" s="50"/>
      <c r="I68" s="50"/>
      <c r="J68" s="50"/>
      <c r="K68" s="50"/>
      <c r="L68" s="53"/>
    </row>
    <row r="69" spans="1:12" customFormat="1" x14ac:dyDescent="0.25">
      <c r="A69" s="50"/>
      <c r="B69" s="54"/>
      <c r="C69" s="51"/>
      <c r="D69" s="55"/>
      <c r="E69" s="51"/>
      <c r="F69" s="52"/>
      <c r="G69" s="50"/>
      <c r="H69" s="50"/>
      <c r="I69" s="50"/>
      <c r="J69" s="50"/>
      <c r="K69" s="50"/>
      <c r="L69" s="53"/>
    </row>
    <row r="70" spans="1:12" customFormat="1" ht="15.75" thickBot="1" x14ac:dyDescent="0.3">
      <c r="A70" s="50"/>
      <c r="B70" s="51" t="s">
        <v>158</v>
      </c>
      <c r="C70" s="51"/>
      <c r="D70" s="51" t="s">
        <v>159</v>
      </c>
      <c r="E70" s="51"/>
      <c r="F70" s="52"/>
      <c r="G70" s="50"/>
      <c r="H70" s="50"/>
      <c r="I70" s="50"/>
      <c r="J70" s="50"/>
      <c r="K70" s="50"/>
      <c r="L70" s="53"/>
    </row>
    <row r="71" spans="1:12" customFormat="1" ht="15.75" thickBot="1" x14ac:dyDescent="0.3">
      <c r="A71" s="50"/>
      <c r="B71" s="48"/>
      <c r="C71" s="51"/>
      <c r="D71" s="48"/>
      <c r="E71" s="51"/>
      <c r="F71" s="52"/>
      <c r="G71" s="50"/>
      <c r="H71" s="50"/>
      <c r="I71" s="50"/>
      <c r="J71" s="50"/>
      <c r="K71" s="50"/>
      <c r="L71" s="53"/>
    </row>
    <row r="72" spans="1:12" customFormat="1" x14ac:dyDescent="0.25">
      <c r="A72" s="50"/>
      <c r="B72" s="54"/>
      <c r="C72" s="51"/>
      <c r="D72" s="55"/>
      <c r="E72" s="51"/>
      <c r="F72" s="52"/>
      <c r="G72" s="50"/>
      <c r="H72" s="50"/>
      <c r="I72" s="50"/>
      <c r="J72" s="50"/>
      <c r="K72" s="50"/>
      <c r="L72" s="53"/>
    </row>
    <row r="73" spans="1:12" customFormat="1" ht="15.75" thickBot="1" x14ac:dyDescent="0.3">
      <c r="A73" s="50"/>
      <c r="B73" s="51" t="s">
        <v>160</v>
      </c>
      <c r="C73" s="51"/>
      <c r="D73" s="51" t="s">
        <v>161</v>
      </c>
      <c r="E73" s="51"/>
      <c r="F73" s="52"/>
      <c r="G73" s="50"/>
      <c r="H73" s="50"/>
      <c r="I73" s="50"/>
      <c r="J73" s="50"/>
      <c r="K73" s="50"/>
      <c r="L73" s="53"/>
    </row>
    <row r="74" spans="1:12" customFormat="1" ht="15.75" thickBot="1" x14ac:dyDescent="0.3">
      <c r="A74" s="50"/>
      <c r="B74" s="48"/>
      <c r="C74" s="51"/>
      <c r="D74" s="48"/>
      <c r="E74" s="51"/>
      <c r="F74" s="52"/>
      <c r="G74" s="50"/>
      <c r="H74" s="50"/>
      <c r="I74" s="50"/>
      <c r="J74" s="50"/>
      <c r="K74" s="50"/>
      <c r="L74" s="53"/>
    </row>
    <row r="75" spans="1:12" customFormat="1" x14ac:dyDescent="0.25">
      <c r="A75" s="50"/>
      <c r="B75" s="54"/>
      <c r="C75" s="51"/>
      <c r="D75" s="55"/>
      <c r="E75" s="51"/>
      <c r="F75" s="52"/>
      <c r="G75" s="50"/>
      <c r="H75" s="50"/>
      <c r="I75" s="50"/>
      <c r="J75" s="50"/>
      <c r="K75" s="50"/>
      <c r="L75" s="53"/>
    </row>
    <row r="76" spans="1:12" customFormat="1" ht="15.75" thickBot="1" x14ac:dyDescent="0.3">
      <c r="A76" s="50"/>
      <c r="B76" s="51" t="s">
        <v>162</v>
      </c>
      <c r="C76" s="51"/>
      <c r="D76" s="51" t="s">
        <v>163</v>
      </c>
      <c r="E76" s="51"/>
      <c r="F76" s="52"/>
      <c r="G76" s="50"/>
      <c r="H76" s="50"/>
      <c r="I76" s="50"/>
      <c r="J76" s="50"/>
      <c r="K76" s="50"/>
      <c r="L76" s="53"/>
    </row>
    <row r="77" spans="1:12" customFormat="1" ht="15.75" thickBot="1" x14ac:dyDescent="0.3">
      <c r="A77" s="50"/>
      <c r="B77" s="48"/>
      <c r="C77" s="51"/>
      <c r="D77" s="48"/>
      <c r="E77" s="51"/>
      <c r="F77" s="52"/>
      <c r="G77" s="50"/>
      <c r="H77" s="50"/>
      <c r="I77" s="50"/>
      <c r="J77" s="50"/>
      <c r="K77" s="50"/>
      <c r="L77" s="53"/>
    </row>
    <row r="78" spans="1:12" customFormat="1" x14ac:dyDescent="0.25">
      <c r="A78" s="50"/>
      <c r="B78" s="54"/>
      <c r="C78" s="51"/>
      <c r="D78" s="55"/>
      <c r="E78" s="51"/>
      <c r="F78" s="52"/>
      <c r="G78" s="50"/>
      <c r="H78" s="50"/>
      <c r="I78" s="50"/>
      <c r="J78" s="50"/>
      <c r="K78" s="50"/>
      <c r="L78" s="53"/>
    </row>
    <row r="79" spans="1:12" customFormat="1" ht="15.75" thickBot="1" x14ac:dyDescent="0.3">
      <c r="A79" s="50"/>
      <c r="B79" s="51" t="s">
        <v>164</v>
      </c>
      <c r="C79" s="51"/>
      <c r="D79" s="51" t="s">
        <v>165</v>
      </c>
      <c r="E79" s="51"/>
      <c r="F79" s="52"/>
      <c r="G79" s="50"/>
      <c r="H79" s="50"/>
      <c r="I79" s="50"/>
      <c r="J79" s="50"/>
      <c r="K79" s="50"/>
      <c r="L79" s="53"/>
    </row>
    <row r="80" spans="1:12" customFormat="1" ht="15.75" thickBot="1" x14ac:dyDescent="0.3">
      <c r="A80" s="50"/>
      <c r="B80" s="48"/>
      <c r="C80" s="51"/>
      <c r="D80" s="48"/>
      <c r="E80" s="51"/>
      <c r="F80" s="52"/>
      <c r="G80" s="50"/>
      <c r="H80" s="50"/>
      <c r="I80" s="50"/>
      <c r="J80" s="50"/>
      <c r="K80" s="50"/>
      <c r="L80" s="53"/>
    </row>
    <row r="81" spans="1:12" customFormat="1" x14ac:dyDescent="0.25">
      <c r="A81" s="50"/>
      <c r="B81" s="54"/>
      <c r="C81" s="51"/>
      <c r="D81" s="55"/>
      <c r="E81" s="51"/>
      <c r="F81" s="52"/>
      <c r="G81" s="50"/>
      <c r="H81" s="50"/>
      <c r="I81" s="50"/>
      <c r="J81" s="50"/>
      <c r="K81" s="50"/>
      <c r="L81" s="53"/>
    </row>
    <row r="82" spans="1:12" customFormat="1" ht="15.75" thickBot="1" x14ac:dyDescent="0.3">
      <c r="A82" s="50"/>
      <c r="B82" s="51" t="s">
        <v>166</v>
      </c>
      <c r="C82" s="51"/>
      <c r="D82" s="51" t="s">
        <v>167</v>
      </c>
      <c r="E82" s="51"/>
      <c r="F82" s="52"/>
      <c r="G82" s="50"/>
      <c r="H82" s="50"/>
      <c r="I82" s="50"/>
      <c r="J82" s="50"/>
      <c r="K82" s="50"/>
      <c r="L82" s="53"/>
    </row>
    <row r="83" spans="1:12" customFormat="1" ht="15.75" thickBot="1" x14ac:dyDescent="0.3">
      <c r="A83" s="50"/>
      <c r="B83" s="48"/>
      <c r="C83" s="51"/>
      <c r="D83" s="48"/>
      <c r="E83" s="51"/>
      <c r="F83" s="52"/>
      <c r="G83" s="50"/>
      <c r="H83" s="50"/>
      <c r="I83" s="50"/>
      <c r="J83" s="50"/>
      <c r="K83" s="50"/>
      <c r="L83" s="53"/>
    </row>
    <row r="84" spans="1:12" x14ac:dyDescent="0.25">
      <c r="B84" s="38"/>
      <c r="C84" s="35"/>
      <c r="D84" s="38"/>
      <c r="E84" s="39"/>
      <c r="F84" s="39"/>
    </row>
    <row r="85" spans="1:12" ht="14.45" customHeight="1" x14ac:dyDescent="0.25">
      <c r="B85" s="106" t="s">
        <v>17</v>
      </c>
      <c r="C85" s="106"/>
      <c r="D85" s="106"/>
      <c r="E85" s="106"/>
      <c r="F85" s="106"/>
    </row>
    <row r="86" spans="1:12" ht="7.5" customHeight="1" x14ac:dyDescent="0.25">
      <c r="B86" s="39"/>
      <c r="C86" s="39"/>
      <c r="D86" s="39"/>
      <c r="E86" s="39"/>
      <c r="F86" s="39"/>
    </row>
    <row r="87" spans="1:12" ht="47.45" customHeight="1" x14ac:dyDescent="0.25">
      <c r="B87" s="109" t="s">
        <v>26</v>
      </c>
      <c r="C87" s="108"/>
      <c r="D87" s="108"/>
      <c r="E87" s="108"/>
      <c r="F87" s="108"/>
      <c r="G87" s="3" t="s">
        <v>22</v>
      </c>
      <c r="H87" s="40"/>
    </row>
    <row r="88" spans="1:12" ht="7.5" customHeight="1" x14ac:dyDescent="0.25">
      <c r="B88" s="41"/>
      <c r="C88" s="42"/>
      <c r="D88" s="42"/>
      <c r="E88" s="42"/>
      <c r="F88" s="42"/>
    </row>
    <row r="89" spans="1:12" ht="75.599999999999994" customHeight="1" x14ac:dyDescent="0.25">
      <c r="B89" s="107" t="s">
        <v>27</v>
      </c>
      <c r="C89" s="108"/>
      <c r="D89" s="108"/>
      <c r="E89" s="108"/>
      <c r="F89" s="108"/>
      <c r="G89" s="3" t="s">
        <v>22</v>
      </c>
      <c r="H89" s="40"/>
    </row>
    <row r="90" spans="1:12" ht="7.5" customHeight="1" x14ac:dyDescent="0.25">
      <c r="B90" s="41"/>
      <c r="C90" s="41"/>
      <c r="D90" s="41"/>
      <c r="E90" s="41"/>
      <c r="F90" s="41"/>
    </row>
    <row r="91" spans="1:12" ht="45.95" customHeight="1" x14ac:dyDescent="0.25">
      <c r="B91" s="107" t="s">
        <v>28</v>
      </c>
      <c r="C91" s="108"/>
      <c r="D91" s="108"/>
      <c r="E91" s="108"/>
      <c r="F91" s="108"/>
      <c r="G91" s="3" t="s">
        <v>22</v>
      </c>
      <c r="H91" s="40"/>
    </row>
    <row r="92" spans="1:12" ht="8.25" customHeight="1" x14ac:dyDescent="0.25">
      <c r="B92" s="43"/>
      <c r="C92" s="43"/>
      <c r="D92" s="43"/>
      <c r="E92" s="43"/>
      <c r="F92" s="43"/>
      <c r="G92" s="31"/>
    </row>
    <row r="93" spans="1:12" ht="46.5" customHeight="1" x14ac:dyDescent="0.25">
      <c r="B93" s="107" t="s">
        <v>29</v>
      </c>
      <c r="C93" s="108"/>
      <c r="D93" s="108"/>
      <c r="E93" s="108"/>
      <c r="F93" s="108"/>
      <c r="G93" s="3" t="s">
        <v>22</v>
      </c>
      <c r="H93" s="22"/>
    </row>
    <row r="94" spans="1:12" ht="7.5" customHeight="1" x14ac:dyDescent="0.25">
      <c r="B94" s="43"/>
      <c r="C94" s="44"/>
      <c r="D94" s="44"/>
      <c r="E94" s="44"/>
      <c r="F94" s="44"/>
    </row>
    <row r="95" spans="1:12" ht="44.25" customHeight="1" x14ac:dyDescent="0.25">
      <c r="B95" s="107" t="s">
        <v>30</v>
      </c>
      <c r="C95" s="108"/>
      <c r="D95" s="108"/>
      <c r="E95" s="108"/>
      <c r="F95" s="108"/>
      <c r="G95" s="3" t="s">
        <v>22</v>
      </c>
      <c r="H95" s="40"/>
    </row>
    <row r="96" spans="1:12" ht="7.5" customHeight="1" x14ac:dyDescent="0.25">
      <c r="B96" s="39"/>
      <c r="C96" s="39"/>
      <c r="D96" s="39"/>
      <c r="E96" s="39"/>
      <c r="F96" s="39"/>
    </row>
    <row r="97" spans="2:7" ht="53.25" customHeight="1" x14ac:dyDescent="0.25">
      <c r="B97" s="107" t="s">
        <v>32</v>
      </c>
      <c r="C97" s="108"/>
      <c r="D97" s="108"/>
      <c r="E97" s="108"/>
      <c r="F97" s="108"/>
      <c r="G97" s="3" t="s">
        <v>22</v>
      </c>
    </row>
    <row r="98" spans="2:7" ht="7.5" customHeight="1" x14ac:dyDescent="0.25">
      <c r="B98" s="39"/>
      <c r="C98" s="39"/>
      <c r="D98" s="39"/>
      <c r="E98" s="39"/>
      <c r="F98" s="39"/>
    </row>
    <row r="99" spans="2:7" ht="33.950000000000003" customHeight="1" x14ac:dyDescent="0.25">
      <c r="B99" s="123" t="s">
        <v>31</v>
      </c>
      <c r="C99" s="124"/>
      <c r="D99" s="124"/>
      <c r="E99" s="124"/>
      <c r="F99" s="124"/>
      <c r="G99" s="3" t="s">
        <v>22</v>
      </c>
    </row>
    <row r="100" spans="2:7" ht="6.95" customHeight="1" x14ac:dyDescent="0.25">
      <c r="B100" s="43"/>
      <c r="C100" s="43"/>
      <c r="D100" s="43"/>
      <c r="E100" s="43"/>
      <c r="F100" s="43"/>
    </row>
    <row r="101" spans="2:7" ht="33.950000000000003" customHeight="1" x14ac:dyDescent="0.25">
      <c r="B101" s="120" t="s">
        <v>33</v>
      </c>
      <c r="C101" s="120"/>
      <c r="D101" s="120"/>
      <c r="E101" s="120"/>
      <c r="F101" s="120"/>
      <c r="G101" s="3" t="s">
        <v>22</v>
      </c>
    </row>
    <row r="102" spans="2:7" ht="24.95" customHeight="1" x14ac:dyDescent="0.25"/>
    <row r="103" spans="2:7" ht="19.5" customHeight="1" x14ac:dyDescent="0.25">
      <c r="B103" s="121" t="str">
        <f>IF(AND(G87="ÁNO",G89="ÁNO",G91="ÁNO",G93="ÁNO",OR(G95="ÁNO",G95="NIE (kompenzácia do 100 tis. EUR)"),G97="ÁNO",G99="ÁNO",G101="ÁNO"),"","NIE SÚ VYPLNENÉ VŠETKY ČESTNÉ PREHLÁSENIA")</f>
        <v>NIE SÚ VYPLNENÉ VŠETKY ČESTNÉ PREHLÁSENIA</v>
      </c>
      <c r="C103" s="122"/>
      <c r="D103" s="122"/>
      <c r="E103" s="122"/>
      <c r="F103" s="122"/>
    </row>
    <row r="104" spans="2:7" ht="24.95" customHeight="1" x14ac:dyDescent="0.25"/>
  </sheetData>
  <sheetProtection algorithmName="SHA-512" hashValue="REtu4ohlyHwlKYc3G4icb2xcCygIoAqdqX8caaa+nAN7SG2X4yFR1qpUjILFdHeM8MaDN8VaHSh57RT+phj2PA==" saltValue="G/41ztQPRAM19GMQ/eYkBA==" spinCount="100000" sheet="1" selectLockedCells="1"/>
  <mergeCells count="20">
    <mergeCell ref="B101:F101"/>
    <mergeCell ref="B103:F103"/>
    <mergeCell ref="B93:F93"/>
    <mergeCell ref="B95:F95"/>
    <mergeCell ref="B99:F99"/>
    <mergeCell ref="B97:F97"/>
    <mergeCell ref="B1:F1"/>
    <mergeCell ref="B85:F85"/>
    <mergeCell ref="B91:F91"/>
    <mergeCell ref="B87:F87"/>
    <mergeCell ref="B89:F89"/>
    <mergeCell ref="A36:F36"/>
    <mergeCell ref="A53:F53"/>
    <mergeCell ref="B9:F9"/>
    <mergeCell ref="B12:F12"/>
    <mergeCell ref="B39:F39"/>
    <mergeCell ref="B42:F42"/>
    <mergeCell ref="B33:F33"/>
    <mergeCell ref="B48:F48"/>
    <mergeCell ref="B51:F51"/>
  </mergeCells>
  <dataValidations count="2">
    <dataValidation type="list" allowBlank="1" showInputMessage="1" showErrorMessage="1" prompt="ZVOLIŤ MOŽNOSŤ" sqref="G87 G91:G93 G97 G89 G99 G101">
      <formula1>"Zvoliť možnosť, ÁNO, NIE"</formula1>
    </dataValidation>
    <dataValidation type="list" allowBlank="1" showInputMessage="1" showErrorMessage="1" prompt="ZVOLIŤ MOŽNOSŤ" sqref="G95">
      <formula1>"Zvoliť možnosť, ÁNO, NIE, NIE (kompenzácia do 100 tis. EUR)"</formula1>
    </dataValidation>
  </dataValidations>
  <pageMargins left="0.7" right="0.7" top="0.75" bottom="0.75" header="0.3" footer="0.3"/>
  <pageSetup paperSize="8" scale="9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Okresy!$A$1:$A$79</xm:f>
          </x14:formula1>
          <xm:sqref>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zoomScaleNormal="100" workbookViewId="0">
      <selection activeCell="A2" sqref="A2:A4"/>
    </sheetView>
  </sheetViews>
  <sheetFormatPr defaultColWidth="8.85546875" defaultRowHeight="15" x14ac:dyDescent="0.25"/>
  <cols>
    <col min="1" max="1" width="35.7109375" style="10" customWidth="1"/>
    <col min="2" max="4" width="35.28515625" style="10" customWidth="1"/>
    <col min="5" max="5" width="22.85546875" style="10" customWidth="1"/>
    <col min="6" max="6" width="21.42578125" style="10" customWidth="1"/>
    <col min="7" max="7" width="20" style="10" customWidth="1"/>
    <col min="8" max="8" width="15.140625" style="10" hidden="1" customWidth="1"/>
    <col min="9" max="9" width="10.7109375" style="10" hidden="1" customWidth="1"/>
    <col min="10" max="10" width="8.85546875" style="10" hidden="1" customWidth="1"/>
    <col min="11" max="11" width="30.7109375" style="10" hidden="1" customWidth="1"/>
    <col min="12" max="12" width="16.85546875" style="10" hidden="1" customWidth="1"/>
    <col min="13" max="13" width="16.28515625" style="10" hidden="1" customWidth="1"/>
    <col min="14" max="14" width="21.5703125" style="10" hidden="1" customWidth="1"/>
    <col min="15" max="15" width="15.42578125" style="10" hidden="1" customWidth="1"/>
    <col min="16" max="17" width="16.28515625" style="10" hidden="1" customWidth="1"/>
    <col min="18" max="18" width="38" style="10" hidden="1" customWidth="1"/>
    <col min="19" max="19" width="30.42578125" style="10" hidden="1" customWidth="1"/>
    <col min="20" max="20" width="15.42578125" style="10" hidden="1" customWidth="1"/>
    <col min="21" max="21" width="8.85546875" style="10" hidden="1" customWidth="1"/>
    <col min="22" max="22" width="17.140625" style="10" hidden="1" customWidth="1"/>
    <col min="23" max="25" width="8.85546875" style="10" hidden="1" customWidth="1"/>
    <col min="26" max="26" width="8.85546875" style="10" customWidth="1"/>
    <col min="27" max="16384" width="8.85546875" style="10"/>
  </cols>
  <sheetData>
    <row r="1" spans="1:25" ht="55.5" customHeight="1" x14ac:dyDescent="0.25">
      <c r="A1" s="131" t="s">
        <v>173</v>
      </c>
      <c r="B1" s="131"/>
      <c r="C1" s="131"/>
      <c r="D1" s="131"/>
      <c r="E1" s="131"/>
      <c r="F1" s="131"/>
    </row>
    <row r="2" spans="1:25" ht="45" x14ac:dyDescent="0.25">
      <c r="A2" s="128" t="s">
        <v>174</v>
      </c>
      <c r="B2" s="9" t="s">
        <v>42</v>
      </c>
      <c r="C2" s="49" t="s">
        <v>43</v>
      </c>
      <c r="D2" s="49" t="s">
        <v>44</v>
      </c>
      <c r="E2" s="56" t="s">
        <v>45</v>
      </c>
      <c r="F2" s="56" t="s">
        <v>46</v>
      </c>
      <c r="G2"/>
      <c r="H2"/>
      <c r="I2"/>
    </row>
    <row r="3" spans="1:25" x14ac:dyDescent="0.25">
      <c r="A3" s="129"/>
      <c r="B3" s="11" t="s">
        <v>47</v>
      </c>
      <c r="C3" s="11" t="s">
        <v>48</v>
      </c>
      <c r="D3" s="11" t="s">
        <v>48</v>
      </c>
      <c r="E3" s="57" t="s">
        <v>48</v>
      </c>
      <c r="F3" s="57" t="s">
        <v>49</v>
      </c>
      <c r="G3"/>
      <c r="H3"/>
      <c r="I3"/>
    </row>
    <row r="4" spans="1:25" ht="15.75" thickBot="1" x14ac:dyDescent="0.3">
      <c r="A4" s="130"/>
      <c r="B4" s="12" t="s">
        <v>50</v>
      </c>
      <c r="C4" s="12" t="s">
        <v>51</v>
      </c>
      <c r="D4" s="12" t="s">
        <v>52</v>
      </c>
      <c r="E4" s="58" t="s">
        <v>53</v>
      </c>
      <c r="F4" s="58" t="s">
        <v>54</v>
      </c>
      <c r="Q4" s="10" t="s">
        <v>184</v>
      </c>
    </row>
    <row r="5" spans="1:25" ht="45" x14ac:dyDescent="0.3">
      <c r="A5" s="13" t="s">
        <v>169</v>
      </c>
      <c r="B5" s="102"/>
      <c r="C5" s="82"/>
      <c r="D5" s="82"/>
      <c r="E5" s="81">
        <f>Y5</f>
        <v>0</v>
      </c>
      <c r="F5" s="94">
        <f>K5</f>
        <v>0</v>
      </c>
      <c r="G5" s="60"/>
      <c r="H5" s="100">
        <f>(F5)*1.2</f>
        <v>0</v>
      </c>
      <c r="I5" s="101" t="s">
        <v>175</v>
      </c>
      <c r="K5" s="69">
        <f>ROUND(Y5*V5,2)</f>
        <v>0</v>
      </c>
      <c r="L5" s="69"/>
      <c r="M5" s="10" t="e">
        <f>F5/B5</f>
        <v>#DIV/0!</v>
      </c>
      <c r="N5" s="77">
        <f>B5</f>
        <v>0</v>
      </c>
      <c r="O5" s="69" t="e">
        <f>M5*N5</f>
        <v>#DIV/0!</v>
      </c>
      <c r="P5" s="78" t="e">
        <f>O5*1.2</f>
        <v>#DIV/0!</v>
      </c>
      <c r="Q5" s="80" t="e">
        <f>P5/H7*100</f>
        <v>#DIV/0!</v>
      </c>
      <c r="R5" s="80" t="e">
        <f>H11/100*Q5</f>
        <v>#DIV/0!</v>
      </c>
      <c r="S5" s="83" t="e">
        <f>H5+R5</f>
        <v>#DIV/0!</v>
      </c>
      <c r="T5" s="84" t="s">
        <v>175</v>
      </c>
      <c r="V5" s="77">
        <f>ROUND(B5,3)</f>
        <v>0</v>
      </c>
      <c r="W5" s="92">
        <f>ROUND(C5,2)</f>
        <v>0</v>
      </c>
      <c r="X5" s="92">
        <f>ROUND(D5,2)</f>
        <v>0</v>
      </c>
      <c r="Y5" s="92">
        <f>ROUND(W5-X5,2)</f>
        <v>0</v>
      </c>
    </row>
    <row r="6" spans="1:25" ht="45" x14ac:dyDescent="0.3">
      <c r="A6" s="13" t="s">
        <v>170</v>
      </c>
      <c r="B6" s="102"/>
      <c r="C6" s="82"/>
      <c r="D6" s="82"/>
      <c r="E6" s="81">
        <f t="shared" ref="E6:E8" si="0">Y6</f>
        <v>0</v>
      </c>
      <c r="F6" s="94">
        <f t="shared" ref="F6:F8" si="1">K6</f>
        <v>0</v>
      </c>
      <c r="G6" s="60"/>
      <c r="H6" s="100">
        <f>(F6+F7+F8)*1.2</f>
        <v>0</v>
      </c>
      <c r="I6" s="101" t="s">
        <v>176</v>
      </c>
      <c r="K6" s="69">
        <f>ROUND(Y6*V6,2)</f>
        <v>0</v>
      </c>
      <c r="L6" s="69"/>
      <c r="M6" s="76" t="e">
        <f>(F6+F7+F8)/(B6+B7+B8)</f>
        <v>#DIV/0!</v>
      </c>
      <c r="N6" s="77">
        <f>SUM(B6:B8)</f>
        <v>0</v>
      </c>
      <c r="O6" s="69" t="e">
        <f>M6*N6</f>
        <v>#DIV/0!</v>
      </c>
      <c r="P6" s="79" t="e">
        <f>O6*1.2</f>
        <v>#DIV/0!</v>
      </c>
      <c r="Q6" s="80" t="e">
        <f>P6/H7*100</f>
        <v>#DIV/0!</v>
      </c>
      <c r="R6" s="80" t="e">
        <f>H11/100*Q6</f>
        <v>#DIV/0!</v>
      </c>
      <c r="S6" s="85" t="e">
        <f>H6+R6</f>
        <v>#DIV/0!</v>
      </c>
      <c r="T6" s="86" t="s">
        <v>176</v>
      </c>
      <c r="V6" s="77">
        <f t="shared" ref="V6:V8" si="2">ROUND(B6,3)</f>
        <v>0</v>
      </c>
      <c r="W6" s="92">
        <f t="shared" ref="W6:W8" si="3">ROUND(C6,2)</f>
        <v>0</v>
      </c>
      <c r="X6" s="92">
        <f t="shared" ref="X6:X8" si="4">ROUND(D6,2)</f>
        <v>0</v>
      </c>
      <c r="Y6" s="92">
        <f t="shared" ref="Y6:Y8" si="5">ROUND(W6-X6,2)</f>
        <v>0</v>
      </c>
    </row>
    <row r="7" spans="1:25" ht="45" x14ac:dyDescent="0.3">
      <c r="A7" s="13" t="s">
        <v>171</v>
      </c>
      <c r="B7" s="102"/>
      <c r="C7" s="82"/>
      <c r="D7" s="82"/>
      <c r="E7" s="81">
        <f t="shared" si="0"/>
        <v>0</v>
      </c>
      <c r="F7" s="94">
        <f t="shared" si="1"/>
        <v>0</v>
      </c>
      <c r="G7" s="60"/>
      <c r="H7" s="60">
        <f>SUM(H5:H6)</f>
        <v>0</v>
      </c>
      <c r="I7" s="50"/>
      <c r="K7" s="69">
        <f>ROUND(Y7*V7,2)</f>
        <v>0</v>
      </c>
      <c r="L7" s="69"/>
      <c r="S7" s="87" t="e">
        <f>SUM(S5:S6)</f>
        <v>#DIV/0!</v>
      </c>
      <c r="T7" s="88"/>
      <c r="V7" s="77">
        <f t="shared" si="2"/>
        <v>0</v>
      </c>
      <c r="W7" s="92">
        <f t="shared" si="3"/>
        <v>0</v>
      </c>
      <c r="X7" s="92">
        <f t="shared" si="4"/>
        <v>0</v>
      </c>
      <c r="Y7" s="92">
        <f t="shared" si="5"/>
        <v>0</v>
      </c>
    </row>
    <row r="8" spans="1:25" ht="45.75" thickBot="1" x14ac:dyDescent="0.35">
      <c r="A8" s="13" t="s">
        <v>172</v>
      </c>
      <c r="B8" s="102"/>
      <c r="C8" s="82"/>
      <c r="D8" s="82"/>
      <c r="E8" s="81">
        <f t="shared" si="0"/>
        <v>0</v>
      </c>
      <c r="F8" s="94">
        <f t="shared" si="1"/>
        <v>0</v>
      </c>
      <c r="G8" s="60"/>
      <c r="H8" s="61"/>
      <c r="I8"/>
      <c r="K8" s="69">
        <f>ROUND(Y8*V8,2)</f>
        <v>0</v>
      </c>
      <c r="L8" s="69"/>
      <c r="S8" s="89" t="e">
        <f>S7-F11</f>
        <v>#DIV/0!</v>
      </c>
      <c r="T8" s="90"/>
      <c r="V8" s="77">
        <f t="shared" si="2"/>
        <v>0</v>
      </c>
      <c r="W8" s="92">
        <f t="shared" si="3"/>
        <v>0</v>
      </c>
      <c r="X8" s="92">
        <f t="shared" si="4"/>
        <v>0</v>
      </c>
      <c r="Y8" s="92">
        <f t="shared" si="5"/>
        <v>0</v>
      </c>
    </row>
    <row r="9" spans="1:25" x14ac:dyDescent="0.25">
      <c r="A9" s="13" t="s">
        <v>55</v>
      </c>
      <c r="B9" s="99">
        <f>V9</f>
        <v>0</v>
      </c>
      <c r="C9" s="14" t="s">
        <v>56</v>
      </c>
      <c r="D9" s="14" t="s">
        <v>56</v>
      </c>
      <c r="E9" s="59" t="s">
        <v>56</v>
      </c>
      <c r="F9" s="94">
        <f>ROUND(N36/1.2,2)</f>
        <v>0</v>
      </c>
      <c r="G9" s="60"/>
      <c r="H9" s="61"/>
      <c r="I9"/>
      <c r="K9" s="69"/>
      <c r="L9" s="69"/>
      <c r="P9" s="70"/>
      <c r="Q9" s="70"/>
      <c r="V9" s="77">
        <f>SUM(V5:V8)</f>
        <v>0</v>
      </c>
    </row>
    <row r="10" spans="1:25" x14ac:dyDescent="0.25">
      <c r="A10" s="13" t="s">
        <v>57</v>
      </c>
      <c r="B10" s="14" t="s">
        <v>56</v>
      </c>
      <c r="C10" s="14" t="s">
        <v>56</v>
      </c>
      <c r="D10" s="14" t="s">
        <v>56</v>
      </c>
      <c r="E10" s="59" t="s">
        <v>56</v>
      </c>
      <c r="F10" s="94">
        <f>ROUND(F11-F9,2)</f>
        <v>0</v>
      </c>
      <c r="G10" s="60"/>
      <c r="H10" s="61"/>
      <c r="I10"/>
      <c r="K10" s="69">
        <f>SUM(K5:K8)</f>
        <v>0</v>
      </c>
      <c r="L10" s="69">
        <f>SUM(B5:B8)</f>
        <v>0</v>
      </c>
      <c r="M10" s="10">
        <f>IFERROR(K10/L10,0)</f>
        <v>0</v>
      </c>
      <c r="N10" s="10">
        <f>L10*M10*1.2</f>
        <v>0</v>
      </c>
      <c r="P10" s="71">
        <f>M10</f>
        <v>0</v>
      </c>
      <c r="Q10" s="73" t="e">
        <f>ROUND(F9/V9,2)</f>
        <v>#DIV/0!</v>
      </c>
      <c r="R10" t="s">
        <v>181</v>
      </c>
      <c r="S10"/>
      <c r="T10"/>
      <c r="U10"/>
      <c r="V10"/>
    </row>
    <row r="11" spans="1:25" ht="30" x14ac:dyDescent="0.25">
      <c r="A11" s="13" t="s">
        <v>58</v>
      </c>
      <c r="B11" s="14" t="s">
        <v>56</v>
      </c>
      <c r="C11" s="14" t="s">
        <v>56</v>
      </c>
      <c r="D11" s="14" t="s">
        <v>56</v>
      </c>
      <c r="E11" s="59" t="s">
        <v>56</v>
      </c>
      <c r="F11" s="94">
        <f>N36</f>
        <v>0</v>
      </c>
      <c r="G11" s="60"/>
      <c r="H11" s="62">
        <f>F11-(H5+H6)</f>
        <v>0</v>
      </c>
      <c r="I11" s="63" t="s">
        <v>177</v>
      </c>
      <c r="P11" s="71">
        <f>SUM(B5:B8)</f>
        <v>0</v>
      </c>
      <c r="Q11" s="72">
        <f>ROUND(P11,3)</f>
        <v>0</v>
      </c>
      <c r="R11" t="s">
        <v>182</v>
      </c>
      <c r="S11"/>
      <c r="T11"/>
      <c r="U11"/>
      <c r="V11"/>
    </row>
    <row r="12" spans="1:25" ht="15.75" thickBot="1" x14ac:dyDescent="0.3">
      <c r="A12" s="64"/>
      <c r="B12" s="65"/>
      <c r="C12" s="65"/>
      <c r="D12" s="65"/>
      <c r="E12" s="66"/>
      <c r="F12" s="67"/>
      <c r="G12" s="60"/>
      <c r="H12" s="62"/>
      <c r="I12" s="63"/>
    </row>
    <row r="13" spans="1:25" ht="18" thickBot="1" x14ac:dyDescent="0.35">
      <c r="A13" s="132" t="s">
        <v>178</v>
      </c>
      <c r="B13" s="133"/>
      <c r="C13" s="133"/>
      <c r="D13" s="133"/>
      <c r="E13" s="134"/>
      <c r="F13" s="93" t="str">
        <f>IFERROR(N34,"0")</f>
        <v>0</v>
      </c>
      <c r="G13" s="68" t="s">
        <v>179</v>
      </c>
      <c r="H13"/>
      <c r="I13"/>
      <c r="J13"/>
      <c r="K13"/>
      <c r="L13"/>
      <c r="M13"/>
      <c r="N13"/>
      <c r="O13"/>
      <c r="P13"/>
    </row>
    <row r="14" spans="1:25" ht="18.75" thickTop="1" thickBot="1" x14ac:dyDescent="0.35">
      <c r="A14" s="125" t="s">
        <v>180</v>
      </c>
      <c r="B14" s="126"/>
      <c r="C14" s="126"/>
      <c r="D14" s="126"/>
      <c r="E14" s="127"/>
      <c r="F14" s="74">
        <f>V9</f>
        <v>0</v>
      </c>
      <c r="G14" s="68" t="s">
        <v>179</v>
      </c>
      <c r="H14"/>
      <c r="I14"/>
      <c r="J14"/>
      <c r="K14"/>
      <c r="L14"/>
      <c r="M14"/>
      <c r="N14"/>
      <c r="O14"/>
      <c r="P14"/>
    </row>
    <row r="15" spans="1:25" x14ac:dyDescent="0.25">
      <c r="A15" s="64"/>
      <c r="B15" s="65"/>
      <c r="C15" s="65"/>
      <c r="D15" s="65"/>
      <c r="E15" s="66"/>
      <c r="F15" s="67"/>
      <c r="G15" s="60"/>
    </row>
    <row r="16" spans="1:25" x14ac:dyDescent="0.25">
      <c r="A16" s="64"/>
      <c r="B16" s="65"/>
      <c r="C16" s="65"/>
      <c r="D16" s="65"/>
      <c r="E16" s="66"/>
      <c r="F16" s="67"/>
      <c r="G16" s="60"/>
      <c r="K16" s="75">
        <f>F13*F14</f>
        <v>0</v>
      </c>
      <c r="L16" t="s">
        <v>183</v>
      </c>
      <c r="M16"/>
    </row>
    <row r="17" spans="1:13" x14ac:dyDescent="0.25">
      <c r="A17" s="3" t="s">
        <v>59</v>
      </c>
      <c r="B17" s="91"/>
      <c r="K17" s="75">
        <f>K16*1.2</f>
        <v>0</v>
      </c>
      <c r="L17" t="s">
        <v>183</v>
      </c>
      <c r="M17"/>
    </row>
    <row r="18" spans="1:13" x14ac:dyDescent="0.25">
      <c r="A18" s="3" t="s">
        <v>60</v>
      </c>
      <c r="B18" s="91"/>
    </row>
    <row r="19" spans="1:13" x14ac:dyDescent="0.25">
      <c r="A19" s="3" t="s">
        <v>61</v>
      </c>
      <c r="B19" s="91"/>
      <c r="F19" s="15"/>
    </row>
    <row r="21" spans="1:13" x14ac:dyDescent="0.25">
      <c r="F21" s="69"/>
      <c r="H21" s="69">
        <f>SUM(H5:H6)</f>
        <v>0</v>
      </c>
    </row>
    <row r="22" spans="1:13" x14ac:dyDescent="0.25">
      <c r="H22" s="69">
        <f>F21-H21</f>
        <v>0</v>
      </c>
    </row>
    <row r="31" spans="1:13" x14ac:dyDescent="0.25">
      <c r="K31" s="98">
        <f>SUM(F5:F8)*1.2</f>
        <v>0</v>
      </c>
    </row>
    <row r="34" spans="8:14" x14ac:dyDescent="0.25">
      <c r="N34" s="98" t="e">
        <f>ROUND((K10/V9),2)</f>
        <v>#DIV/0!</v>
      </c>
    </row>
    <row r="35" spans="8:14" x14ac:dyDescent="0.25">
      <c r="N35" s="69">
        <f>ROUND(F13*F14,2)</f>
        <v>0</v>
      </c>
    </row>
    <row r="36" spans="8:14" x14ac:dyDescent="0.25">
      <c r="H36" s="97"/>
      <c r="N36" s="92">
        <f>ROUND(F13*F14*1.2,2)</f>
        <v>0</v>
      </c>
    </row>
    <row r="37" spans="8:14" x14ac:dyDescent="0.25">
      <c r="N37" s="95">
        <f>ROUND(V9,3)</f>
        <v>0</v>
      </c>
    </row>
    <row r="41" spans="8:14" x14ac:dyDescent="0.25">
      <c r="N41" s="96"/>
    </row>
  </sheetData>
  <sheetProtection algorithmName="SHA-512" hashValue="4OZj13AbYH59e2hfuzf+5WwwVgiEqsiIvS3Z27IO98ptpCIWOKKtdUgi+qLrFx+StKG9YgPkDbfgYnWrQnI8QA==" saltValue="nmk4jr/yaxOeFaxg3us1pQ==" spinCount="100000" sheet="1" selectLockedCells="1"/>
  <mergeCells count="4">
    <mergeCell ref="A14:E14"/>
    <mergeCell ref="A2:A4"/>
    <mergeCell ref="A1:F1"/>
    <mergeCell ref="A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topLeftCell="A36" workbookViewId="0">
      <selection activeCell="M23" sqref="M23"/>
    </sheetView>
  </sheetViews>
  <sheetFormatPr defaultRowHeight="15" x14ac:dyDescent="0.25"/>
  <cols>
    <col min="1" max="1" width="30.85546875" customWidth="1"/>
  </cols>
  <sheetData>
    <row r="1" spans="1:1" x14ac:dyDescent="0.25">
      <c r="A1" s="5" t="s">
        <v>62</v>
      </c>
    </row>
    <row r="2" spans="1:1" x14ac:dyDescent="0.25">
      <c r="A2" s="5" t="s">
        <v>63</v>
      </c>
    </row>
    <row r="3" spans="1:1" x14ac:dyDescent="0.25">
      <c r="A3" s="5" t="s">
        <v>64</v>
      </c>
    </row>
    <row r="4" spans="1:1" x14ac:dyDescent="0.25">
      <c r="A4" s="5" t="s">
        <v>65</v>
      </c>
    </row>
    <row r="5" spans="1:1" x14ac:dyDescent="0.25">
      <c r="A5" s="5" t="s">
        <v>66</v>
      </c>
    </row>
    <row r="6" spans="1:1" x14ac:dyDescent="0.25">
      <c r="A6" s="5" t="s">
        <v>67</v>
      </c>
    </row>
    <row r="7" spans="1:1" x14ac:dyDescent="0.25">
      <c r="A7" s="5" t="s">
        <v>68</v>
      </c>
    </row>
    <row r="8" spans="1:1" x14ac:dyDescent="0.25">
      <c r="A8" s="5" t="s">
        <v>69</v>
      </c>
    </row>
    <row r="9" spans="1:1" x14ac:dyDescent="0.25">
      <c r="A9" s="5" t="s">
        <v>70</v>
      </c>
    </row>
    <row r="10" spans="1:1" x14ac:dyDescent="0.25">
      <c r="A10" s="5" t="s">
        <v>71</v>
      </c>
    </row>
    <row r="11" spans="1:1" x14ac:dyDescent="0.25">
      <c r="A11" s="5" t="s">
        <v>72</v>
      </c>
    </row>
    <row r="12" spans="1:1" x14ac:dyDescent="0.25">
      <c r="A12" s="5" t="s">
        <v>73</v>
      </c>
    </row>
    <row r="13" spans="1:1" x14ac:dyDescent="0.25">
      <c r="A13" s="5" t="s">
        <v>74</v>
      </c>
    </row>
    <row r="14" spans="1:1" x14ac:dyDescent="0.25">
      <c r="A14" s="5" t="s">
        <v>75</v>
      </c>
    </row>
    <row r="15" spans="1:1" x14ac:dyDescent="0.25">
      <c r="A15" s="5" t="s">
        <v>76</v>
      </c>
    </row>
    <row r="16" spans="1:1" x14ac:dyDescent="0.25">
      <c r="A16" s="5" t="s">
        <v>77</v>
      </c>
    </row>
    <row r="17" spans="1:1" x14ac:dyDescent="0.25">
      <c r="A17" s="5" t="s">
        <v>78</v>
      </c>
    </row>
    <row r="18" spans="1:1" x14ac:dyDescent="0.25">
      <c r="A18" s="5" t="s">
        <v>79</v>
      </c>
    </row>
    <row r="19" spans="1:1" x14ac:dyDescent="0.25">
      <c r="A19" s="5" t="s">
        <v>80</v>
      </c>
    </row>
    <row r="20" spans="1:1" x14ac:dyDescent="0.25">
      <c r="A20" s="5" t="s">
        <v>81</v>
      </c>
    </row>
    <row r="21" spans="1:1" x14ac:dyDescent="0.25">
      <c r="A21" s="5" t="s">
        <v>82</v>
      </c>
    </row>
    <row r="22" spans="1:1" x14ac:dyDescent="0.25">
      <c r="A22" s="5" t="s">
        <v>83</v>
      </c>
    </row>
    <row r="23" spans="1:1" x14ac:dyDescent="0.25">
      <c r="A23" s="5" t="s">
        <v>84</v>
      </c>
    </row>
    <row r="24" spans="1:1" x14ac:dyDescent="0.25">
      <c r="A24" s="5" t="s">
        <v>85</v>
      </c>
    </row>
    <row r="25" spans="1:1" x14ac:dyDescent="0.25">
      <c r="A25" s="5" t="s">
        <v>86</v>
      </c>
    </row>
    <row r="26" spans="1:1" x14ac:dyDescent="0.25">
      <c r="A26" s="5" t="s">
        <v>87</v>
      </c>
    </row>
    <row r="27" spans="1:1" x14ac:dyDescent="0.25">
      <c r="A27" s="5" t="s">
        <v>88</v>
      </c>
    </row>
    <row r="28" spans="1:1" x14ac:dyDescent="0.25">
      <c r="A28" s="5" t="s">
        <v>89</v>
      </c>
    </row>
    <row r="29" spans="1:1" x14ac:dyDescent="0.25">
      <c r="A29" s="5" t="s">
        <v>90</v>
      </c>
    </row>
    <row r="30" spans="1:1" x14ac:dyDescent="0.25">
      <c r="A30" s="5" t="s">
        <v>91</v>
      </c>
    </row>
    <row r="31" spans="1:1" x14ac:dyDescent="0.25">
      <c r="A31" s="5" t="s">
        <v>92</v>
      </c>
    </row>
    <row r="32" spans="1:1" x14ac:dyDescent="0.25">
      <c r="A32" s="5" t="s">
        <v>93</v>
      </c>
    </row>
    <row r="33" spans="1:1" x14ac:dyDescent="0.25">
      <c r="A33" s="5" t="s">
        <v>94</v>
      </c>
    </row>
    <row r="34" spans="1:1" x14ac:dyDescent="0.25">
      <c r="A34" s="5" t="s">
        <v>95</v>
      </c>
    </row>
    <row r="35" spans="1:1" x14ac:dyDescent="0.25">
      <c r="A35" s="5" t="s">
        <v>96</v>
      </c>
    </row>
    <row r="36" spans="1:1" x14ac:dyDescent="0.25">
      <c r="A36" s="5" t="s">
        <v>97</v>
      </c>
    </row>
    <row r="37" spans="1:1" x14ac:dyDescent="0.25">
      <c r="A37" s="5" t="s">
        <v>98</v>
      </c>
    </row>
    <row r="38" spans="1:1" x14ac:dyDescent="0.25">
      <c r="A38" s="5" t="s">
        <v>99</v>
      </c>
    </row>
    <row r="39" spans="1:1" x14ac:dyDescent="0.25">
      <c r="A39" s="5" t="s">
        <v>100</v>
      </c>
    </row>
    <row r="40" spans="1:1" x14ac:dyDescent="0.25">
      <c r="A40" s="5" t="s">
        <v>101</v>
      </c>
    </row>
    <row r="41" spans="1:1" x14ac:dyDescent="0.25">
      <c r="A41" s="5" t="s">
        <v>102</v>
      </c>
    </row>
    <row r="42" spans="1:1" x14ac:dyDescent="0.25">
      <c r="A42" s="5" t="s">
        <v>103</v>
      </c>
    </row>
    <row r="43" spans="1:1" x14ac:dyDescent="0.25">
      <c r="A43" s="5" t="s">
        <v>104</v>
      </c>
    </row>
    <row r="44" spans="1:1" x14ac:dyDescent="0.25">
      <c r="A44" s="5" t="s">
        <v>105</v>
      </c>
    </row>
    <row r="45" spans="1:1" x14ac:dyDescent="0.25">
      <c r="A45" s="5" t="s">
        <v>106</v>
      </c>
    </row>
    <row r="46" spans="1:1" x14ac:dyDescent="0.25">
      <c r="A46" s="5" t="s">
        <v>107</v>
      </c>
    </row>
    <row r="47" spans="1:1" x14ac:dyDescent="0.25">
      <c r="A47" s="5" t="s">
        <v>108</v>
      </c>
    </row>
    <row r="48" spans="1:1" x14ac:dyDescent="0.25">
      <c r="A48" s="5" t="s">
        <v>109</v>
      </c>
    </row>
    <row r="49" spans="1:1" x14ac:dyDescent="0.25">
      <c r="A49" s="5" t="s">
        <v>110</v>
      </c>
    </row>
    <row r="50" spans="1:1" x14ac:dyDescent="0.25">
      <c r="A50" s="5" t="s">
        <v>111</v>
      </c>
    </row>
    <row r="51" spans="1:1" x14ac:dyDescent="0.25">
      <c r="A51" s="5" t="s">
        <v>112</v>
      </c>
    </row>
    <row r="52" spans="1:1" x14ac:dyDescent="0.25">
      <c r="A52" s="5" t="s">
        <v>113</v>
      </c>
    </row>
    <row r="53" spans="1:1" x14ac:dyDescent="0.25">
      <c r="A53" s="5" t="s">
        <v>114</v>
      </c>
    </row>
    <row r="54" spans="1:1" x14ac:dyDescent="0.25">
      <c r="A54" s="5" t="s">
        <v>115</v>
      </c>
    </row>
    <row r="55" spans="1:1" x14ac:dyDescent="0.25">
      <c r="A55" s="5" t="s">
        <v>116</v>
      </c>
    </row>
    <row r="56" spans="1:1" x14ac:dyDescent="0.25">
      <c r="A56" s="5" t="s">
        <v>117</v>
      </c>
    </row>
    <row r="57" spans="1:1" x14ac:dyDescent="0.25">
      <c r="A57" s="5" t="s">
        <v>118</v>
      </c>
    </row>
    <row r="58" spans="1:1" x14ac:dyDescent="0.25">
      <c r="A58" s="5" t="s">
        <v>119</v>
      </c>
    </row>
    <row r="59" spans="1:1" x14ac:dyDescent="0.25">
      <c r="A59" s="5" t="s">
        <v>120</v>
      </c>
    </row>
    <row r="60" spans="1:1" x14ac:dyDescent="0.25">
      <c r="A60" s="5" t="s">
        <v>121</v>
      </c>
    </row>
    <row r="61" spans="1:1" x14ac:dyDescent="0.25">
      <c r="A61" s="5" t="s">
        <v>122</v>
      </c>
    </row>
    <row r="62" spans="1:1" x14ac:dyDescent="0.25">
      <c r="A62" s="5" t="s">
        <v>123</v>
      </c>
    </row>
    <row r="63" spans="1:1" x14ac:dyDescent="0.25">
      <c r="A63" s="5" t="s">
        <v>124</v>
      </c>
    </row>
    <row r="64" spans="1:1" x14ac:dyDescent="0.25">
      <c r="A64" s="5" t="s">
        <v>125</v>
      </c>
    </row>
    <row r="65" spans="1:1" x14ac:dyDescent="0.25">
      <c r="A65" s="5" t="s">
        <v>126</v>
      </c>
    </row>
    <row r="66" spans="1:1" x14ac:dyDescent="0.25">
      <c r="A66" s="5" t="s">
        <v>127</v>
      </c>
    </row>
    <row r="67" spans="1:1" x14ac:dyDescent="0.25">
      <c r="A67" s="5" t="s">
        <v>128</v>
      </c>
    </row>
    <row r="68" spans="1:1" x14ac:dyDescent="0.25">
      <c r="A68" s="5" t="s">
        <v>129</v>
      </c>
    </row>
    <row r="69" spans="1:1" x14ac:dyDescent="0.25">
      <c r="A69" s="5" t="s">
        <v>130</v>
      </c>
    </row>
    <row r="70" spans="1:1" x14ac:dyDescent="0.25">
      <c r="A70" s="5" t="s">
        <v>131</v>
      </c>
    </row>
    <row r="71" spans="1:1" x14ac:dyDescent="0.25">
      <c r="A71" s="5" t="s">
        <v>132</v>
      </c>
    </row>
    <row r="72" spans="1:1" x14ac:dyDescent="0.25">
      <c r="A72" s="5" t="s">
        <v>133</v>
      </c>
    </row>
    <row r="73" spans="1:1" x14ac:dyDescent="0.25">
      <c r="A73" s="5" t="s">
        <v>134</v>
      </c>
    </row>
    <row r="74" spans="1:1" x14ac:dyDescent="0.25">
      <c r="A74" s="5" t="s">
        <v>135</v>
      </c>
    </row>
    <row r="75" spans="1:1" x14ac:dyDescent="0.25">
      <c r="A75" s="5" t="s">
        <v>136</v>
      </c>
    </row>
    <row r="76" spans="1:1" x14ac:dyDescent="0.25">
      <c r="A76" s="5" t="s">
        <v>137</v>
      </c>
    </row>
    <row r="77" spans="1:1" x14ac:dyDescent="0.25">
      <c r="A77" s="5" t="s">
        <v>138</v>
      </c>
    </row>
    <row r="78" spans="1:1" x14ac:dyDescent="0.25">
      <c r="A78" s="5" t="s">
        <v>139</v>
      </c>
    </row>
    <row r="79" spans="1:1" x14ac:dyDescent="0.25">
      <c r="A79" s="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M23" sqref="M23"/>
    </sheetView>
  </sheetViews>
  <sheetFormatPr defaultRowHeight="15" x14ac:dyDescent="0.25"/>
  <cols>
    <col min="10" max="10" width="11.28515625" bestFit="1" customWidth="1"/>
    <col min="13" max="13" width="11.28515625" bestFit="1" customWidth="1"/>
    <col min="14" max="14" width="13.85546875" bestFit="1" customWidth="1"/>
    <col min="15" max="15" width="11.28515625" bestFit="1" customWidth="1"/>
    <col min="16" max="18" width="12.85546875" bestFit="1" customWidth="1"/>
  </cols>
  <sheetData>
    <row r="1" spans="1:19" ht="48" x14ac:dyDescent="0.25">
      <c r="A1" s="6" t="s">
        <v>141</v>
      </c>
      <c r="B1" s="6" t="s">
        <v>13</v>
      </c>
      <c r="C1" s="6" t="s">
        <v>3</v>
      </c>
      <c r="D1" s="6" t="s">
        <v>5</v>
      </c>
      <c r="E1" s="6" t="s">
        <v>6</v>
      </c>
      <c r="F1" s="6" t="s">
        <v>7</v>
      </c>
      <c r="G1" s="6" t="s">
        <v>0</v>
      </c>
      <c r="H1" s="7" t="s">
        <v>16</v>
      </c>
      <c r="I1" s="7" t="s">
        <v>142</v>
      </c>
      <c r="J1" s="6" t="s">
        <v>12</v>
      </c>
      <c r="K1" s="6" t="s">
        <v>143</v>
      </c>
      <c r="L1" s="6" t="s">
        <v>144</v>
      </c>
      <c r="M1" s="6" t="s">
        <v>152</v>
      </c>
      <c r="N1" s="8" t="s">
        <v>153</v>
      </c>
      <c r="O1" s="6" t="s">
        <v>145</v>
      </c>
      <c r="P1" s="6" t="s">
        <v>146</v>
      </c>
      <c r="Q1" s="6" t="s">
        <v>147</v>
      </c>
      <c r="R1" s="6" t="s">
        <v>148</v>
      </c>
      <c r="S1" s="6" t="s">
        <v>149</v>
      </c>
    </row>
    <row r="2" spans="1:19" x14ac:dyDescent="0.25">
      <c r="B2">
        <f>'PDS-PPS-OKTE'!B9</f>
        <v>0</v>
      </c>
      <c r="C2">
        <f>'PDS-PPS-OKTE'!B16</f>
        <v>0</v>
      </c>
      <c r="D2">
        <f>'PDS-PPS-OKTE'!F16</f>
        <v>0</v>
      </c>
      <c r="E2">
        <f>'PDS-PPS-OKTE'!B19</f>
        <v>0</v>
      </c>
      <c r="F2">
        <f>'PDS-PPS-OKTE'!D19</f>
        <v>0</v>
      </c>
      <c r="G2">
        <f>'PDS-PPS-OKTE'!B6</f>
        <v>0</v>
      </c>
      <c r="H2">
        <f>'PDS-PPS-OKTE'!D6</f>
        <v>0</v>
      </c>
      <c r="I2">
        <f>'PDS-PPS-OKTE'!F6</f>
        <v>0</v>
      </c>
      <c r="J2">
        <f>'PDS-PPS-OKTE'!B33</f>
        <v>0</v>
      </c>
      <c r="K2" s="1" t="s">
        <v>150</v>
      </c>
      <c r="L2" s="1" t="s">
        <v>151</v>
      </c>
      <c r="M2">
        <f>'PDS-PPS-OKTE'!B48</f>
        <v>0</v>
      </c>
      <c r="N2" s="16">
        <f>'Tarifa straty PDS_01-2023'!F11</f>
        <v>0</v>
      </c>
      <c r="O2" s="2" t="str">
        <f>IF('PDS-PPS-OKTE'!B103="","ÁNO","NIE")</f>
        <v>NIE</v>
      </c>
      <c r="P2" s="4" t="s">
        <v>22</v>
      </c>
      <c r="Q2" s="4" t="s">
        <v>22</v>
      </c>
      <c r="R2" s="4" t="s">
        <v>22</v>
      </c>
    </row>
  </sheetData>
  <dataValidations count="1">
    <dataValidation type="list" allowBlank="1" showInputMessage="1" showErrorMessage="1" prompt="ZVOLIŤ MOŽNOSŤ" sqref="P2:R2">
      <formula1>"Zvoliť možnosť, ÁNO, NIE"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PDS-PPS-OKTE</vt:lpstr>
      <vt:lpstr>Tarifa straty PDS_01-2023</vt:lpstr>
      <vt:lpstr>Okresy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2023-11-15T12:11:28Z</dcterms:modified>
</cp:coreProperties>
</file>