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200" tabRatio="727"/>
  </bookViews>
  <sheets>
    <sheet name="zoznam" sheetId="1" r:id="rId1"/>
    <sheet name="G1" sheetId="2" r:id="rId2"/>
    <sheet name="G2" sheetId="3" r:id="rId3"/>
    <sheet name="G3" sheetId="4" r:id="rId4"/>
    <sheet name="G4" sheetId="5" r:id="rId5"/>
    <sheet name="G5" sheetId="7" r:id="rId6"/>
    <sheet name="T1" sheetId="8" r:id="rId7"/>
    <sheet name="G6" sheetId="9" r:id="rId8"/>
    <sheet name="G7" sheetId="10" r:id="rId9"/>
    <sheet name="G8" sheetId="11" r:id="rId10"/>
    <sheet name="T2" sheetId="12" r:id="rId11"/>
    <sheet name="T3" sheetId="13" r:id="rId12"/>
    <sheet name="T4" sheetId="35" r:id="rId13"/>
    <sheet name="T5" sheetId="36" r:id="rId14"/>
    <sheet name="T6" sheetId="14" r:id="rId15"/>
    <sheet name="T7" sheetId="15" r:id="rId16"/>
    <sheet name="T8" sheetId="16" r:id="rId17"/>
    <sheet name="G9" sheetId="17" r:id="rId18"/>
    <sheet name="T9" sheetId="18" r:id="rId19"/>
    <sheet name="T10" sheetId="19" r:id="rId20"/>
    <sheet name="G10" sheetId="20" r:id="rId21"/>
    <sheet name="G11" sheetId="21" r:id="rId22"/>
    <sheet name="G12" sheetId="22" r:id="rId23"/>
    <sheet name="T11" sheetId="26" r:id="rId24"/>
    <sheet name="G13" sheetId="23" r:id="rId25"/>
    <sheet name="G14" sheetId="24" r:id="rId26"/>
    <sheet name="G15" sheetId="25" r:id="rId27"/>
    <sheet name="G16" sheetId="37" r:id="rId28"/>
    <sheet name="G17" sheetId="38" r:id="rId29"/>
    <sheet name="T12" sheetId="30" r:id="rId30"/>
    <sheet name="T13" sheetId="31" r:id="rId31"/>
    <sheet name="T14" sheetId="32" r:id="rId32"/>
    <sheet name="T15" sheetId="33" r:id="rId33"/>
    <sheet name="T16" sheetId="34" r:id="rId34"/>
    <sheet name="T17" sheetId="42" r:id="rId35"/>
    <sheet name="T18" sheetId="28" r:id="rId36"/>
    <sheet name="T19" sheetId="27" r:id="rId37"/>
  </sheets>
  <externalReferences>
    <externalReference r:id="rId38"/>
  </externalReferences>
  <definedNames>
    <definedName name="_ftn1" localSheetId="11">'T3'!#REF!</definedName>
    <definedName name="_ftnref1" localSheetId="11">'T3'!$A$3</definedName>
    <definedName name="_Ref157692801" localSheetId="18">'T9'!$L$49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5" l="1"/>
  <c r="D15" i="15"/>
  <c r="A32" i="17"/>
  <c r="E9" i="17" l="1"/>
  <c r="E10" i="17"/>
  <c r="E11" i="17"/>
  <c r="E8" i="17"/>
  <c r="E4" i="17"/>
  <c r="E5" i="17"/>
  <c r="E6" i="17"/>
  <c r="E3" i="17"/>
  <c r="E15" i="17" l="1"/>
  <c r="E16" i="17"/>
  <c r="D14" i="17"/>
  <c r="D16" i="17"/>
  <c r="B13" i="17"/>
  <c r="C13" i="17"/>
  <c r="D13" i="17"/>
  <c r="B14" i="17"/>
  <c r="C14" i="17"/>
  <c r="E14" i="17"/>
  <c r="B15" i="17"/>
  <c r="C15" i="17"/>
  <c r="D15" i="17"/>
  <c r="B16" i="17"/>
  <c r="C16" i="17"/>
  <c r="E13" i="17" l="1"/>
  <c r="C19" i="17" l="1"/>
  <c r="A22" i="17" l="1"/>
  <c r="A21" i="17"/>
  <c r="A20" i="17"/>
  <c r="A19" i="17"/>
  <c r="C22" i="17"/>
  <c r="C21" i="17"/>
  <c r="C20" i="17"/>
  <c r="B22" i="17"/>
  <c r="B21" i="17"/>
  <c r="B20" i="17"/>
  <c r="B19" i="17"/>
  <c r="B23" i="11" l="1"/>
  <c r="C19" i="11" s="1"/>
  <c r="C12" i="11"/>
  <c r="C8" i="11"/>
  <c r="C4" i="11"/>
  <c r="B11" i="10"/>
  <c r="C8" i="10" s="1"/>
  <c r="B10" i="9"/>
  <c r="C3" i="9" s="1"/>
  <c r="B23" i="7"/>
  <c r="C4" i="9" l="1"/>
  <c r="C21" i="11"/>
  <c r="C9" i="10"/>
  <c r="C10" i="10"/>
  <c r="C7" i="9"/>
  <c r="C5" i="9"/>
  <c r="C8" i="9"/>
  <c r="C6" i="9"/>
  <c r="C9" i="9"/>
  <c r="C20" i="11"/>
  <c r="C7" i="11"/>
  <c r="C11" i="11"/>
  <c r="C17" i="11"/>
  <c r="C15" i="11"/>
  <c r="C3" i="11"/>
  <c r="C18" i="11"/>
  <c r="C16" i="11"/>
  <c r="C2" i="10"/>
  <c r="C3" i="10"/>
  <c r="C4" i="10"/>
  <c r="C5" i="10"/>
  <c r="C6" i="10"/>
  <c r="C7" i="10"/>
  <c r="C2" i="9"/>
  <c r="B13" i="7"/>
  <c r="B9" i="7"/>
  <c r="B5" i="7"/>
  <c r="B11" i="5"/>
  <c r="C10" i="5" s="1"/>
  <c r="B10" i="4"/>
  <c r="C6" i="4" s="1"/>
  <c r="C7" i="4" l="1"/>
  <c r="C8" i="7"/>
  <c r="C7" i="7"/>
  <c r="C11" i="7"/>
  <c r="C12" i="7"/>
  <c r="C3" i="7"/>
  <c r="C4" i="7"/>
  <c r="C21" i="7"/>
  <c r="C16" i="7"/>
  <c r="C18" i="7"/>
  <c r="C20" i="7"/>
  <c r="C15" i="7"/>
  <c r="C17" i="7"/>
  <c r="C19" i="7"/>
  <c r="C8" i="4"/>
  <c r="C9" i="4"/>
  <c r="C9" i="5"/>
  <c r="C6" i="5"/>
  <c r="C7" i="5"/>
  <c r="C2" i="5"/>
  <c r="C5" i="5"/>
  <c r="C8" i="5"/>
  <c r="C3" i="5"/>
  <c r="C4" i="5"/>
  <c r="C2" i="4"/>
  <c r="C3" i="4"/>
  <c r="C4" i="4"/>
  <c r="C5" i="4"/>
</calcChain>
</file>

<file path=xl/sharedStrings.xml><?xml version="1.0" encoding="utf-8"?>
<sst xmlns="http://schemas.openxmlformats.org/spreadsheetml/2006/main" count="644" uniqueCount="346">
  <si>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</si>
  <si>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</si>
  <si>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</si>
  <si>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</si>
  <si>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</si>
  <si>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</si>
  <si>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</si>
  <si>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</si>
  <si>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</si>
  <si>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</si>
  <si>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</si>
  <si>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</si>
  <si>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</si>
  <si>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</si>
  <si>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</si>
  <si>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</si>
  <si>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</si>
  <si>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</si>
  <si>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</si>
  <si>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</si>
  <si>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</si>
  <si>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Teplo</t>
  </si>
  <si>
    <t>Elektrina</t>
  </si>
  <si>
    <t>Obnoviteľné zdroje</t>
  </si>
  <si>
    <t>Tuhé fosílne palivá</t>
  </si>
  <si>
    <t>Zvyšné palivá</t>
  </si>
  <si>
    <t>Vykurovacie dennostupne</t>
  </si>
  <si>
    <t>Zemný plyn</t>
  </si>
  <si>
    <t>Graf 1: Historický vývoj a štruktúra konečnej energetickej spotreby domácností na Slovensku</t>
  </si>
  <si>
    <t>Zdroje: Eurostat, spracovanie IHA</t>
  </si>
  <si>
    <t>Graf 2: Porovnanie konečnej spotreby energií domácností Slovenska a EÚ 27</t>
  </si>
  <si>
    <t>Tepelné čerpadlá</t>
  </si>
  <si>
    <t>Primárne tuhé biopalivá</t>
  </si>
  <si>
    <t>Zvyšok</t>
  </si>
  <si>
    <t>Úprava o dennostupne</t>
  </si>
  <si>
    <t>AT</t>
  </si>
  <si>
    <t>BE</t>
  </si>
  <si>
    <t>BG</t>
  </si>
  <si>
    <t>CY</t>
  </si>
  <si>
    <t>CZ</t>
  </si>
  <si>
    <t>DE</t>
  </si>
  <si>
    <t>DK</t>
  </si>
  <si>
    <t>EE</t>
  </si>
  <si>
    <t>ES</t>
  </si>
  <si>
    <t>EU</t>
  </si>
  <si>
    <t>FI</t>
  </si>
  <si>
    <t>FR</t>
  </si>
  <si>
    <t>HR</t>
  </si>
  <si>
    <t>HU</t>
  </si>
  <si>
    <t>IE</t>
  </si>
  <si>
    <t>IT</t>
  </si>
  <si>
    <t>LT</t>
  </si>
  <si>
    <t>LU</t>
  </si>
  <si>
    <t>LV</t>
  </si>
  <si>
    <t>MT</t>
  </si>
  <si>
    <t>NL</t>
  </si>
  <si>
    <t>PL</t>
  </si>
  <si>
    <t>PT</t>
  </si>
  <si>
    <t>RO</t>
  </si>
  <si>
    <t>SE</t>
  </si>
  <si>
    <t>SI</t>
  </si>
  <si>
    <t>SK</t>
  </si>
  <si>
    <t>Tabuľka 1: Porovnanie celkovej spotreby a úspory realizovanou obnovou v závislosti od zdroja energie na vykurovanie v RD</t>
  </si>
  <si>
    <t>Tabuľka 2: Porovnanie celkovej spotreby a úspory realizovanou obnovou v závislosti od zdroja energie na vykurovanie v BD</t>
  </si>
  <si>
    <t>obdobie výstavby</t>
  </si>
  <si>
    <t>súčet podlahovej plochy</t>
  </si>
  <si>
    <t>podiel na podlahovej ploche</t>
  </si>
  <si>
    <t>pred rokom 1919</t>
  </si>
  <si>
    <t>1919 - 1945</t>
  </si>
  <si>
    <t>1946 - 1960</t>
  </si>
  <si>
    <t>1961 - 1980</t>
  </si>
  <si>
    <t>1981 - 2000</t>
  </si>
  <si>
    <t>2001 - 2010</t>
  </si>
  <si>
    <t>2011 - 2015</t>
  </si>
  <si>
    <t>2016 a neskôr</t>
  </si>
  <si>
    <t>obdobie poslednej obnovy</t>
  </si>
  <si>
    <t>bez rekonštrukcie</t>
  </si>
  <si>
    <t>pred rokom 1980</t>
  </si>
  <si>
    <t>1980 - 1990</t>
  </si>
  <si>
    <t>1991 - 1995</t>
  </si>
  <si>
    <t>1996 - 2000</t>
  </si>
  <si>
    <t>2001 - 2005</t>
  </si>
  <si>
    <t>2006 - 2009</t>
  </si>
  <si>
    <t>2010 - 2015</t>
  </si>
  <si>
    <t>obnova obvodového plášťa</t>
  </si>
  <si>
    <t>áno</t>
  </si>
  <si>
    <t>nie</t>
  </si>
  <si>
    <t>spolu</t>
  </si>
  <si>
    <t>výmena okien</t>
  </si>
  <si>
    <t>obnova strechy</t>
  </si>
  <si>
    <t>typ zrealizovanej obnovy po roku 2000</t>
  </si>
  <si>
    <t>len okná</t>
  </si>
  <si>
    <t>len plášť</t>
  </si>
  <si>
    <t>len strecha</t>
  </si>
  <si>
    <t>okná a plášť</t>
  </si>
  <si>
    <t>okná a strecha</t>
  </si>
  <si>
    <t>plášť a strecha</t>
  </si>
  <si>
    <t>okná, plášť aj strecha</t>
  </si>
  <si>
    <t>žiadna obnova</t>
  </si>
  <si>
    <t>Graf 3: Plocha RD doby podľa obdobia výstavby</t>
  </si>
  <si>
    <t>Graf 4: Plocha RD podľa obdobia obnovy</t>
  </si>
  <si>
    <t>Graf 5: Plocha RD podľa typu zrealizovanej obnovy</t>
  </si>
  <si>
    <t>Plocha BD podľa obdobia výstavby</t>
  </si>
  <si>
    <t>Graf 7: Plocha BD podľa obdobia obnovy</t>
  </si>
  <si>
    <t>Graf 8: Plocha BD podľa typu zrealizovanej obnovy</t>
  </si>
  <si>
    <t>Zdroje: SODB, spracovanie IHA</t>
  </si>
  <si>
    <t>typ obnovy</t>
  </si>
  <si>
    <t>Graf 6: Plocha BD podľa obdobia výstavby</t>
  </si>
  <si>
    <t>Tabuľka 8: Prehľad uvažovaných indexov stavebných prác podľa obdobia zrealizovanej obnovy</t>
  </si>
  <si>
    <t xml:space="preserve">Graf 9: Odhadované náklady vynaložené na obnovu rodinných a bytových domov v jednotlivých obdobiach </t>
  </si>
  <si>
    <t>Tabuľka 7: Odhad úspor pri zrealizovanej obnove (v MWh)</t>
  </si>
  <si>
    <t>Tabuľka 6: Odhadované zastúpenie rodinných a bytových domov v jednotlivých energetických triedach vykurovania</t>
  </si>
  <si>
    <t>Tabuľka 3: Porovnanie celkovej spotreby a úspory realizovanou obnovou v závislosti od spôsobu vykurovania v BD</t>
  </si>
  <si>
    <t>obdobie obnovy</t>
  </si>
  <si>
    <t>cena realizovaného zateplenia plášťa</t>
  </si>
  <si>
    <t>cena realizovanej výmeny okien</t>
  </si>
  <si>
    <t>cena realizovaného zateplenia strechy</t>
  </si>
  <si>
    <t>náklady na realizovanú obnovu</t>
  </si>
  <si>
    <t>2001-2005</t>
  </si>
  <si>
    <t>2006-2009</t>
  </si>
  <si>
    <t>2010-2015</t>
  </si>
  <si>
    <t>bytové domy</t>
  </si>
  <si>
    <t>rodinné domy</t>
  </si>
  <si>
    <t>bytové a rodinné domy</t>
  </si>
  <si>
    <t>Bytové domy</t>
  </si>
  <si>
    <t>Rodinné domy</t>
  </si>
  <si>
    <t xml:space="preserve">Tabuľka 10: Ceny zemného plynu a vypočítaná návratnosť zrealizovanej obnovy v jednotlivých obdobiach obnovy </t>
  </si>
  <si>
    <t>Obdobie obnovy</t>
  </si>
  <si>
    <t>1919-1945</t>
  </si>
  <si>
    <t>1946-1960</t>
  </si>
  <si>
    <t>1961-1980</t>
  </si>
  <si>
    <t>1981-2000</t>
  </si>
  <si>
    <t>2001-2010</t>
  </si>
  <si>
    <t>2011-2015</t>
  </si>
  <si>
    <t>Obdobie výstavby</t>
  </si>
  <si>
    <t>Zdroj: SODB, výpočty IHA</t>
  </si>
  <si>
    <t>Pred 1919</t>
  </si>
  <si>
    <t>-</t>
  </si>
  <si>
    <t>Zdroj: výpočty IHA</t>
  </si>
  <si>
    <t xml:space="preserve"> Potenciál úspor (TWh)</t>
  </si>
  <si>
    <t>Artificial data</t>
  </si>
  <si>
    <t>Zateplenie plášťa</t>
  </si>
  <si>
    <t>Výmena okien</t>
  </si>
  <si>
    <t>Zateplenie strechy</t>
  </si>
  <si>
    <t>Obdobie poslednej obnovy</t>
  </si>
  <si>
    <t>Úspora zrealizovaným zateplením plášťa</t>
  </si>
  <si>
    <t>Úspora zrealizovanou výmenou okien</t>
  </si>
  <si>
    <t>Úspora zrealizovaným zateplením strechy</t>
  </si>
  <si>
    <t>Celková úspora zrealizovanou obnovou</t>
  </si>
  <si>
    <t>RD</t>
  </si>
  <si>
    <t>BD</t>
  </si>
  <si>
    <t>1991-1995</t>
  </si>
  <si>
    <t>1996-2000</t>
  </si>
  <si>
    <t>2016 a neskôr</t>
  </si>
  <si>
    <t>Energetická trieda vykurovania</t>
  </si>
  <si>
    <t>Zastúpenie RD podľa podlahovej plochy</t>
  </si>
  <si>
    <t>Zastúpenie BD podľa podlahovej plochy</t>
  </si>
  <si>
    <t>A</t>
  </si>
  <si>
    <t>B</t>
  </si>
  <si>
    <t>C</t>
  </si>
  <si>
    <t>D</t>
  </si>
  <si>
    <t>E</t>
  </si>
  <si>
    <t>F</t>
  </si>
  <si>
    <t>G</t>
  </si>
  <si>
    <t>Zdroj: Výpočty IHA</t>
  </si>
  <si>
    <t>Zastúpenie na celkovej spotrebe</t>
  </si>
  <si>
    <t>Zastúpenie na úspore dosiahnutej realizovanou obnovou</t>
  </si>
  <si>
    <t>Diaľkové zásobovanie teplom (CZT)</t>
  </si>
  <si>
    <t>Iné</t>
  </si>
  <si>
    <t>Zdroje: SODB, výpočty IHA</t>
  </si>
  <si>
    <t>Pevné palivo</t>
  </si>
  <si>
    <t>Iný</t>
  </si>
  <si>
    <t>Obdobie zrealizovanej obnovy</t>
  </si>
  <si>
    <t>Index stavebných prác</t>
  </si>
  <si>
    <t>Zdroj: ŠUSR, spracovanie IHA</t>
  </si>
  <si>
    <t>Cena zemného plynu (EUR/MWh)</t>
  </si>
  <si>
    <t>Návratnosť obnovy RD</t>
  </si>
  <si>
    <t>Návratnosť obnovy BD</t>
  </si>
  <si>
    <t>Návratnosť obnovy spolu</t>
  </si>
  <si>
    <t>2001 – 2005</t>
  </si>
  <si>
    <t>2006 – 2009</t>
  </si>
  <si>
    <t>2010 – 2015</t>
  </si>
  <si>
    <t>Kód krajiny</t>
  </si>
  <si>
    <t>Zdroje: Eurostat, výpočty IHA</t>
  </si>
  <si>
    <t>Návratnosti</t>
  </si>
  <si>
    <t>nad 60 rokov</t>
  </si>
  <si>
    <t>Podiel obnovenej plochy - RD</t>
  </si>
  <si>
    <t>Podiel obnovenej plochy - BD</t>
  </si>
  <si>
    <t>ročná úspora [TWh]</t>
  </si>
  <si>
    <t>[rok]</t>
  </si>
  <si>
    <t>Návratnosť obnovy</t>
  </si>
  <si>
    <t>Cena paliva</t>
  </si>
  <si>
    <t>Cena obnovy</t>
  </si>
  <si>
    <t>[€/MWh]</t>
  </si>
  <si>
    <t>náklady [mld €]</t>
  </si>
  <si>
    <t>Cena obnovy [€/MWh]</t>
  </si>
  <si>
    <t xml:space="preserve">Celkom </t>
  </si>
  <si>
    <t>34.6</t>
  </si>
  <si>
    <t>Banskobystrický kraj</t>
  </si>
  <si>
    <t>Bratislavský kraj</t>
  </si>
  <si>
    <t>Košický kraj</t>
  </si>
  <si>
    <t>Prešovský kraj</t>
  </si>
  <si>
    <t>Trnavský kraj</t>
  </si>
  <si>
    <t>Trenčiansky kraj</t>
  </si>
  <si>
    <t>Nitriansky kraj</t>
  </si>
  <si>
    <t>Žilinský kraj</t>
  </si>
  <si>
    <t>Kraj</t>
  </si>
  <si>
    <t>Ročné úspory [MWh]</t>
  </si>
  <si>
    <t>Zdroj: výpočty IHA, Datawrapper</t>
  </si>
  <si>
    <t>Do 30</t>
  </si>
  <si>
    <t>Do  60</t>
  </si>
  <si>
    <t>Do 60</t>
  </si>
  <si>
    <t>Náklady (mld. €)</t>
  </si>
  <si>
    <t>Typ obnovy</t>
  </si>
  <si>
    <t>Rodinné domy - výmena okien</t>
  </si>
  <si>
    <t>Bytové domy - výmena okien</t>
  </si>
  <si>
    <t>Rodinné domy - zateplenie plášťa</t>
  </si>
  <si>
    <t>Bytové domy - zateplenie plášťa</t>
  </si>
  <si>
    <t>Rodinné domy - zateplenie strechy</t>
  </si>
  <si>
    <t>Bytové domy - zateplenie strechy</t>
  </si>
  <si>
    <t>Návratnosť do 60 rokov</t>
  </si>
  <si>
    <t>Materiál nosnej konštrukcie</t>
  </si>
  <si>
    <t>U plášťa</t>
  </si>
  <si>
    <t>U okien</t>
  </si>
  <si>
    <t>U dverí</t>
  </si>
  <si>
    <t>U strechy</t>
  </si>
  <si>
    <t>Pred rokom 1919</t>
  </si>
  <si>
    <t>Betónová konštrukcia</t>
  </si>
  <si>
    <t>Kombinovaná konštrukcia</t>
  </si>
  <si>
    <t>Murovaná konštrukcia</t>
  </si>
  <si>
    <t>Konštr. z nepálených tehiel</t>
  </si>
  <si>
    <t>1919 – 1945</t>
  </si>
  <si>
    <t>Spriahnutá oceľobetónová konštr.</t>
  </si>
  <si>
    <t>1946 – 1960</t>
  </si>
  <si>
    <t>1961 – 1980</t>
  </si>
  <si>
    <t>1981 – 2000</t>
  </si>
  <si>
    <t>2001 – 2010</t>
  </si>
  <si>
    <t>2011 – 2015</t>
  </si>
  <si>
    <t>Spriahnutá oceľobetónová konštr</t>
  </si>
  <si>
    <t>Zdroj: Sternová, Z. a kol.; Energetická hospodárnosť a energetická certifikácia budov, výpočty IHA</t>
  </si>
  <si>
    <t>Platná norma</t>
  </si>
  <si>
    <t>U plášť</t>
  </si>
  <si>
    <t>U okná</t>
  </si>
  <si>
    <t>U dvere</t>
  </si>
  <si>
    <t>U strecha plochá/šikmá</t>
  </si>
  <si>
    <t>CSN 73-0540: 1964</t>
  </si>
  <si>
    <t>CSN 73-0540: 1984</t>
  </si>
  <si>
    <t>STN 73-0540: 1993</t>
  </si>
  <si>
    <t>STN 73-0540: 1997</t>
  </si>
  <si>
    <t>STN 73 0540-2: 2002</t>
  </si>
  <si>
    <t>STN 73 0540-3: 2012</t>
  </si>
  <si>
    <t>STN 73 0540: 2016</t>
  </si>
  <si>
    <t>Zdroj: STN-online</t>
  </si>
  <si>
    <t>Kategória budov</t>
  </si>
  <si>
    <t>Konštrukčná výška h [m]</t>
  </si>
  <si>
    <t>Teplota vykurovania [°C]</t>
  </si>
  <si>
    <r>
      <t>Faktor tvaru f</t>
    </r>
    <r>
      <rPr>
        <vertAlign val="subscript"/>
        <sz val="11"/>
        <color theme="1"/>
        <rFont val="Segoe UI Semibold"/>
        <family val="2"/>
        <charset val="238"/>
      </rPr>
      <t xml:space="preserve">b </t>
    </r>
    <r>
      <rPr>
        <sz val="11"/>
        <color theme="1"/>
        <rFont val="Segoe UI Semibold"/>
        <family val="2"/>
        <charset val="238"/>
      </rPr>
      <t>[1/m]</t>
    </r>
  </si>
  <si>
    <r>
      <t>N</t>
    </r>
    <r>
      <rPr>
        <vertAlign val="subscript"/>
        <sz val="11"/>
        <color theme="1"/>
        <rFont val="Segoe UI Semibold"/>
        <family val="2"/>
        <charset val="238"/>
      </rPr>
      <t>DS</t>
    </r>
    <r>
      <rPr>
        <sz val="11"/>
        <color theme="1"/>
        <rFont val="Segoe UI Semibold"/>
        <family val="2"/>
        <charset val="238"/>
      </rPr>
      <t xml:space="preserve"> [°C.deň]</t>
    </r>
  </si>
  <si>
    <t>Výmena vzduchu [1/h]</t>
  </si>
  <si>
    <t>Stavebná sústava, konštrukčný systém</t>
  </si>
  <si>
    <t>betónová konštrukcia – všetky obdobia</t>
  </si>
  <si>
    <t>murovaná konštrukcia (tehla, tehlobloky) – všetky obdobia</t>
  </si>
  <si>
    <t xml:space="preserve">spriahnutá oceľobetónová konštrukcia – do roku 1980 </t>
  </si>
  <si>
    <t>spriahnutá oceľobetónová konštrukcia – 1980-2016</t>
  </si>
  <si>
    <t>spriahnutá oceľobetónová konštrukcia – po roku 2016</t>
  </si>
  <si>
    <t>kombinovaná konštrukcia (kameň a tehly) – všetky obdobia</t>
  </si>
  <si>
    <t>konštrukcia z nepálených tehál – všetky obdobia</t>
  </si>
  <si>
    <t>Zdroj: Sternová, Z. a kol.; Energetická hospodárnosť a energetická certifikácia budov</t>
  </si>
  <si>
    <t>Rovnica (5)</t>
  </si>
  <si>
    <t>Rovnica (6)</t>
  </si>
  <si>
    <t>Rovnica (7)</t>
  </si>
  <si>
    <t>Hodnoty koeficienta k</t>
  </si>
  <si>
    <r>
      <t>(1-0,1*</t>
    </r>
    <r>
      <rPr>
        <i/>
        <sz val="11"/>
        <color theme="1"/>
        <rFont val="Segoe UI Semilight"/>
        <family val="2"/>
        <charset val="238"/>
      </rPr>
      <t>A</t>
    </r>
    <r>
      <rPr>
        <i/>
        <vertAlign val="subscript"/>
        <sz val="11"/>
        <color theme="1"/>
        <rFont val="Segoe UI Semilight"/>
        <family val="2"/>
        <charset val="238"/>
      </rPr>
      <t>c</t>
    </r>
    <r>
      <rPr>
        <sz val="11"/>
        <color theme="1"/>
        <rFont val="Segoe UI Semilight"/>
        <family val="2"/>
        <charset val="238"/>
      </rPr>
      <t>/</t>
    </r>
    <r>
      <rPr>
        <i/>
        <sz val="11"/>
        <color theme="1"/>
        <rFont val="Segoe UI Semilight"/>
        <family val="2"/>
        <charset val="238"/>
      </rPr>
      <t>A</t>
    </r>
    <r>
      <rPr>
        <i/>
        <vertAlign val="subscript"/>
        <sz val="11"/>
        <color theme="1"/>
        <rFont val="Segoe UI Semilight"/>
        <family val="2"/>
        <charset val="238"/>
      </rPr>
      <t>E,plášť</t>
    </r>
    <r>
      <rPr>
        <sz val="11"/>
        <color theme="1"/>
        <rFont val="Segoe UI Semilight"/>
        <family val="2"/>
        <charset val="238"/>
      </rPr>
      <t>)</t>
    </r>
  </si>
  <si>
    <r>
      <t>(1/</t>
    </r>
    <r>
      <rPr>
        <i/>
        <sz val="11"/>
        <color theme="1"/>
        <rFont val="Segoe UI Semilight"/>
        <family val="2"/>
        <charset val="238"/>
      </rPr>
      <t>PP</t>
    </r>
    <r>
      <rPr>
        <sz val="11"/>
        <color theme="1"/>
        <rFont val="Segoe UI Semilight"/>
        <family val="2"/>
        <charset val="238"/>
      </rPr>
      <t>)</t>
    </r>
  </si>
  <si>
    <t>Charakteristika</t>
  </si>
  <si>
    <t>Hodnoty</t>
  </si>
  <si>
    <t>Názov kraja</t>
  </si>
  <si>
    <t>BA, BB, KE, NR, PO, TN, TR, ZA</t>
  </si>
  <si>
    <t>pred rokom 1919, 1919-1945, 1946-1960, 1961-1980, 1981-2000, 2001-2010, 2011-2015, 2016 a neskôr, nezistené</t>
  </si>
  <si>
    <t>pred rokom 1980, 1981-1990, 1991-2000, 2001-2010, 2011-2015, 2016 a neskôr, nezistené</t>
  </si>
  <si>
    <t>Obnova: obvodový plášť</t>
  </si>
  <si>
    <t>áno, nie, nezistená</t>
  </si>
  <si>
    <t>Obnova: okná</t>
  </si>
  <si>
    <t>Obnova: strecha</t>
  </si>
  <si>
    <t>Obnova: prístavba, nadstavba</t>
  </si>
  <si>
    <t>spriahnutá oceľobetónová konštrukcia (stenové panely), betónová konštrukcia, murovaná konštrukcia (tehly, tvárnice, tehlové bloky),  konštrukcia kombinovaná (kameň a tehly), konštrukcia z nepálených tehiel, konštrukcia odolná voči zemetraseniu, konštrukcia z kameňa, drevená konštrukcia, hliníková konštrukcia, oceľová konštrukcia, iná konštrukcia, nezistený</t>
  </si>
  <si>
    <t>Poschodie</t>
  </si>
  <si>
    <t>suterén, prízemie, 1.-33. poschodie, podkrovie</t>
  </si>
  <si>
    <t>Počet bytov</t>
  </si>
  <si>
    <t>Súčet podlahovej plochy</t>
  </si>
  <si>
    <t>Zdroj: SODB 2021</t>
  </si>
  <si>
    <t>Trieda</t>
  </si>
  <si>
    <t>&lt;43</t>
  </si>
  <si>
    <t>44-86</t>
  </si>
  <si>
    <t>87-129</t>
  </si>
  <si>
    <t>130-172</t>
  </si>
  <si>
    <t>173-215</t>
  </si>
  <si>
    <t>216-258</t>
  </si>
  <si>
    <t>&gt;258</t>
  </si>
  <si>
    <t>&lt;27</t>
  </si>
  <si>
    <t>28-53</t>
  </si>
  <si>
    <t>54-80</t>
  </si>
  <si>
    <t>81-106</t>
  </si>
  <si>
    <t>107-133</t>
  </si>
  <si>
    <t>134-159</t>
  </si>
  <si>
    <t>&gt;159</t>
  </si>
  <si>
    <t>Zdroj: Príloha č. 3 k vyhláške 364/2012 Z. z.</t>
  </si>
  <si>
    <r>
      <t>Potreba energie na vykurovanie [kWh/m</t>
    </r>
    <r>
      <rPr>
        <vertAlign val="superscript"/>
        <sz val="11"/>
        <color theme="1"/>
        <rFont val="Segoe UI Semibold"/>
        <family val="2"/>
        <charset val="238"/>
      </rPr>
      <t>2</t>
    </r>
    <r>
      <rPr>
        <sz val="11"/>
        <color theme="1"/>
        <rFont val="Segoe UI Semibold"/>
        <family val="2"/>
        <charset val="238"/>
      </rPr>
      <t>/rok]</t>
    </r>
  </si>
  <si>
    <t>Tabuľka 5: Škála energetických tried pre potrebu energie na vykurovanie v rodinných a bytových domoch</t>
  </si>
  <si>
    <t>Graf 10: Podiel obnovených RD a BD a návratnosti vykonaných obnôv</t>
  </si>
  <si>
    <t>Graf 11: Podiel dosiahnutých úspor v RD a BD obnovených od roku 2010 podľa obdobia výstavby</t>
  </si>
  <si>
    <t>Graf 12: Úspory dosiahnuté celkovou obnovou na modelovom príklade v jednotlivých krajoch - MWh</t>
  </si>
  <si>
    <t>Tabuľka 9: Nákladovosť [€/MWh] zrealizovanej obnovy rodinných a bytových domov</t>
  </si>
  <si>
    <t>Všetky</t>
  </si>
  <si>
    <t>n/a</t>
  </si>
  <si>
    <t>Cena zemného plynu [€/MWh]</t>
  </si>
  <si>
    <t>Tabuľka 4: Popis použitej databázy zo SODB 2021</t>
  </si>
  <si>
    <t>Tabuľka 11: Potenciál úspor a ich nákladovosť pre rodinné domy a bytové domy podľa návratnosti</t>
  </si>
  <si>
    <t>Graf 14: Potenciál úspor podľa typu úsporného opatrenia pri návratnosti do 60 rokov (v TWh)</t>
  </si>
  <si>
    <t xml:space="preserve">Tabuľka 12: Koeficienty prestupu tepla pre jednotlivé materiály nosných konštrukcií </t>
  </si>
  <si>
    <t>Tabuľka 13: Vývoj normovaných hodnôt tepelno-technických vlastností</t>
  </si>
  <si>
    <t>Tabuľka 14: Referenčné údaje použité pri tepelných bilanciách budov</t>
  </si>
  <si>
    <t>Tabuľka 15: Hodnoty súčiniteľa MP/VP podľa materiálu nosnej konštrukcie a obdobia výstavby budovy</t>
  </si>
  <si>
    <t>Tabuľka 16: Hodnoty koeficienta k v rovniciach (5)-(7)</t>
  </si>
  <si>
    <t>EL</t>
  </si>
  <si>
    <t>Graf 17: Vývoj potenciálu úspor a ich nákladov v závislosti od ceny zemného plynu pri návratnosti 60 rokov</t>
  </si>
  <si>
    <t>Do 45</t>
  </si>
  <si>
    <t>Návratnosť do 45 rokov</t>
  </si>
  <si>
    <t>45 - 60 rokov</t>
  </si>
  <si>
    <t>Graf 16: Vývoj potenciálu úspor a ich nákladov v závislosti od ceny zemného plynu pri návratnosti 45 rokov</t>
  </si>
  <si>
    <t>Graf 13: Potenciál úspor podľa typu úsporného opatrenia pri návratnosti do 45 rokov (v TWh)</t>
  </si>
  <si>
    <t>Graf 15: Odhad nákladovosti jednotlivých úsporných opatrení pri koncovej cene z.plynu 50 €/MWh (v € na ušetrenú kWh) – pri návratnosti do 45 a 60 rokov</t>
  </si>
  <si>
    <t>do 30 rokov</t>
  </si>
  <si>
    <t>30 - 45 rokov</t>
  </si>
  <si>
    <t>Eurostat</t>
  </si>
  <si>
    <t>Historické úspory [TWh]</t>
  </si>
  <si>
    <t>Efekt výstavby od roku 2000 [TWh]</t>
  </si>
  <si>
    <t>Spotreba energie na vykurovanie [TWh]</t>
  </si>
  <si>
    <t>Potreba energie na vykurovanie [TWh]</t>
  </si>
  <si>
    <t>z toho RD</t>
  </si>
  <si>
    <t>z toho BD</t>
  </si>
  <si>
    <t>Analýza IHA</t>
  </si>
  <si>
    <t>Zdroj: výpočty IHA, Eurostat</t>
  </si>
  <si>
    <t>Tabuľka 18: Projekcia obnovy pre rodinné domy – úspora obnovou a náklady na obnovu</t>
  </si>
  <si>
    <t>Tabuľka 19: Projekcia obnovy pre bytové domy – úspora obnovou a náklady na obnovu</t>
  </si>
  <si>
    <t>Tabuľka 17: Porovnanie vypočítaných historických úspor a potreby energie na vykurovanie s dátami z energetických bilancií v (TWh)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</si>
</sst>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  <numFmt numFmtId="166" formatCode="0.0%"/>
    <numFmt numFmtId="167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Segoe UI Semilight"/>
      <family val="2"/>
      <charset val="238"/>
    </font>
    <font>
      <sz val="11"/>
      <color theme="1"/>
      <name val="Segoe UI Semilight"/>
      <family val="2"/>
      <charset val="238"/>
    </font>
    <font>
      <sz val="11"/>
      <color theme="1"/>
      <name val="Segoe UI Semilight"/>
      <family val="2"/>
      <charset val="238"/>
    </font>
    <font>
      <sz val="11"/>
      <color theme="1"/>
      <name val="Segoe UI Semilight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Segoe UI Semilight"/>
      <family val="2"/>
      <charset val="238"/>
    </font>
    <font>
      <sz val="10"/>
      <color theme="1"/>
      <name val="Segoe UI Semilight"/>
      <family val="2"/>
      <charset val="238"/>
    </font>
    <font>
      <b/>
      <sz val="9"/>
      <color indexed="9"/>
      <name val="Arial"/>
      <family val="2"/>
      <charset val="238"/>
    </font>
    <font>
      <sz val="9"/>
      <name val="Arial"/>
      <family val="2"/>
      <charset val="238"/>
    </font>
    <font>
      <b/>
      <sz val="9"/>
      <color theme="1"/>
      <name val="Segoe UI Semilight"/>
      <family val="2"/>
      <charset val="238"/>
    </font>
    <font>
      <sz val="9"/>
      <color theme="1"/>
      <name val="Segoe UI Semilight"/>
      <family val="2"/>
      <charset val="238"/>
    </font>
    <font>
      <sz val="11"/>
      <color rgb="FF000000"/>
      <name val="Segoe UI Semilight"/>
      <family val="2"/>
      <charset val="238"/>
    </font>
    <font>
      <u/>
      <sz val="11"/>
      <color theme="10"/>
      <name val="Calibri"/>
      <family val="2"/>
      <scheme val="minor"/>
    </font>
    <font>
      <i/>
      <sz val="11"/>
      <color theme="1"/>
      <name val="Segoe UI Semilight"/>
      <family val="2"/>
      <charset val="238"/>
    </font>
    <font>
      <sz val="11"/>
      <color theme="1"/>
      <name val="Segoe UI Semibold"/>
      <family val="2"/>
      <charset val="238"/>
    </font>
    <font>
      <i/>
      <sz val="12"/>
      <color theme="1"/>
      <name val="Segoe UI Semilight"/>
      <family val="2"/>
      <charset val="238"/>
    </font>
    <font>
      <sz val="11"/>
      <color rgb="FF000000"/>
      <name val="Segoe UI Semibold"/>
      <family val="2"/>
      <charset val="238"/>
    </font>
    <font>
      <vertAlign val="superscript"/>
      <sz val="11"/>
      <color theme="1"/>
      <name val="Segoe UI Semibold"/>
      <family val="2"/>
      <charset val="238"/>
    </font>
    <font>
      <vertAlign val="subscript"/>
      <sz val="11"/>
      <color theme="1"/>
      <name val="Segoe UI Semibold"/>
      <family val="2"/>
      <charset val="238"/>
    </font>
    <font>
      <b/>
      <i/>
      <sz val="11"/>
      <color theme="1"/>
      <name val="Segoe UI Semilight"/>
      <family val="2"/>
      <charset val="238"/>
    </font>
    <font>
      <i/>
      <vertAlign val="subscript"/>
      <sz val="11"/>
      <color theme="1"/>
      <name val="Segoe UI Semilight"/>
      <family val="2"/>
      <charset val="238"/>
    </font>
    <font>
      <sz val="10"/>
      <color rgb="FFFF0000"/>
      <name val="Segoe UI Semilight"/>
      <family val="2"/>
      <charset val="238"/>
    </font>
    <font>
      <sz val="10"/>
      <name val="Segoe UI Semilight"/>
      <family val="2"/>
      <charset val="238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7F7F7F"/>
      </top>
      <bottom style="medium">
        <color rgb="FF7F7F7F"/>
      </bottom>
      <diagonal/>
    </border>
    <border>
      <left/>
      <right/>
      <top style="medium">
        <color rgb="FF7F7F7F"/>
      </top>
      <bottom/>
      <diagonal/>
    </border>
    <border>
      <left/>
      <right/>
      <top/>
      <bottom style="medium">
        <color rgb="FF7F7F7F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7F7F7F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7F7F7F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4" fillId="0" borderId="0"/>
  </cellStyleXfs>
  <cellXfs count="215">
    <xf numFmtId="0" fontId="0" fillId="0" borderId="0" xfId="0"/>
    <xf numFmtId="0" fontId="4" fillId="0" borderId="0" xfId="0" applyFont="1"/>
    <xf numFmtId="2" fontId="4" fillId="0" borderId="0" xfId="0" applyNumberFormat="1" applyFont="1"/>
    <xf numFmtId="0" fontId="6" fillId="0" borderId="0" xfId="0" applyFont="1"/>
    <xf numFmtId="165" fontId="4" fillId="0" borderId="0" xfId="1" applyNumberFormat="1" applyFont="1"/>
    <xf numFmtId="9" fontId="4" fillId="0" borderId="0" xfId="2" applyFont="1"/>
    <xf numFmtId="0" fontId="6" fillId="0" borderId="1" xfId="0" applyFont="1" applyBorder="1"/>
    <xf numFmtId="0" fontId="4" fillId="0" borderId="1" xfId="0" applyFont="1" applyBorder="1"/>
    <xf numFmtId="165" fontId="4" fillId="0" borderId="1" xfId="1" applyNumberFormat="1" applyFont="1" applyBorder="1"/>
    <xf numFmtId="9" fontId="4" fillId="0" borderId="1" xfId="2" applyFont="1" applyBorder="1"/>
    <xf numFmtId="0" fontId="4" fillId="0" borderId="0" xfId="0" applyFont="1" applyAlignment="1">
      <alignment horizontal="left"/>
    </xf>
    <xf numFmtId="165" fontId="4" fillId="0" borderId="0" xfId="0" applyNumberFormat="1" applyFont="1"/>
    <xf numFmtId="0" fontId="4" fillId="0" borderId="1" xfId="0" applyFont="1" applyBorder="1" applyAlignment="1">
      <alignment horizontal="left"/>
    </xf>
    <xf numFmtId="0" fontId="3" fillId="0" borderId="0" xfId="0" applyFont="1"/>
    <xf numFmtId="165" fontId="3" fillId="0" borderId="0" xfId="1" applyNumberFormat="1" applyFont="1"/>
    <xf numFmtId="9" fontId="3" fillId="0" borderId="0" xfId="2" applyFont="1"/>
    <xf numFmtId="165" fontId="3" fillId="0" borderId="0" xfId="0" applyNumberFormat="1" applyFont="1"/>
    <xf numFmtId="0" fontId="3" fillId="0" borderId="1" xfId="0" applyFont="1" applyBorder="1"/>
    <xf numFmtId="165" fontId="3" fillId="0" borderId="1" xfId="1" applyNumberFormat="1" applyFont="1" applyBorder="1"/>
    <xf numFmtId="9" fontId="3" fillId="0" borderId="1" xfId="2" applyFont="1" applyBorder="1"/>
    <xf numFmtId="43" fontId="3" fillId="0" borderId="0" xfId="0" applyNumberFormat="1" applyFont="1"/>
    <xf numFmtId="43" fontId="3" fillId="0" borderId="1" xfId="0" applyNumberFormat="1" applyFont="1" applyBorder="1"/>
    <xf numFmtId="0" fontId="3" fillId="0" borderId="0" xfId="0" applyFont="1" applyBorder="1"/>
    <xf numFmtId="43" fontId="3" fillId="0" borderId="0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0" xfId="0" applyFont="1"/>
    <xf numFmtId="0" fontId="6" fillId="0" borderId="1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center"/>
    </xf>
    <xf numFmtId="0" fontId="2" fillId="0" borderId="0" xfId="0" applyFont="1"/>
    <xf numFmtId="0" fontId="10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166" fontId="2" fillId="0" borderId="0" xfId="0" applyNumberFormat="1" applyFont="1"/>
    <xf numFmtId="0" fontId="1" fillId="0" borderId="0" xfId="0" applyFont="1"/>
    <xf numFmtId="2" fontId="1" fillId="0" borderId="0" xfId="0" applyNumberFormat="1" applyFont="1"/>
    <xf numFmtId="0" fontId="0" fillId="2" borderId="0" xfId="0" applyFill="1"/>
    <xf numFmtId="9" fontId="11" fillId="2" borderId="0" xfId="0" applyNumberFormat="1" applyFont="1" applyFill="1" applyAlignment="1">
      <alignment horizontal="justify" vertical="center" wrapText="1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5" fillId="2" borderId="6" xfId="0" applyFont="1" applyFill="1" applyBorder="1" applyAlignment="1">
      <alignment horizontal="justify" vertical="center" wrapText="1"/>
    </xf>
    <xf numFmtId="0" fontId="0" fillId="2" borderId="0" xfId="0" applyFont="1" applyFill="1"/>
    <xf numFmtId="0" fontId="15" fillId="2" borderId="0" xfId="0" applyFont="1" applyFill="1" applyAlignment="1">
      <alignment horizontal="justify" vertical="center" wrapText="1"/>
    </xf>
    <xf numFmtId="9" fontId="1" fillId="2" borderId="0" xfId="0" applyNumberFormat="1" applyFont="1" applyFill="1" applyAlignment="1">
      <alignment horizontal="justify" vertical="center" wrapText="1"/>
    </xf>
    <xf numFmtId="0" fontId="12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5" fillId="2" borderId="5" xfId="0" applyFont="1" applyFill="1" applyBorder="1" applyAlignment="1">
      <alignment horizontal="center" vertical="center" wrapText="1"/>
    </xf>
    <xf numFmtId="9" fontId="1" fillId="2" borderId="3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justify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/>
    <xf numFmtId="43" fontId="3" fillId="0" borderId="0" xfId="0" applyNumberFormat="1" applyFont="1" applyAlignment="1">
      <alignment horizontal="center"/>
    </xf>
    <xf numFmtId="43" fontId="3" fillId="0" borderId="0" xfId="0" applyNumberFormat="1" applyFont="1" applyBorder="1" applyAlignment="1">
      <alignment horizontal="center"/>
    </xf>
    <xf numFmtId="4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5" fillId="2" borderId="8" xfId="0" applyFont="1" applyFill="1" applyBorder="1" applyAlignment="1">
      <alignment horizontal="justify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justify" vertical="center" wrapText="1"/>
    </xf>
    <xf numFmtId="0" fontId="12" fillId="2" borderId="7" xfId="0" applyFont="1" applyFill="1" applyBorder="1" applyAlignment="1">
      <alignment horizontal="justify" vertical="center" wrapText="1"/>
    </xf>
    <xf numFmtId="0" fontId="13" fillId="2" borderId="0" xfId="3" applyFont="1" applyFill="1" applyAlignment="1">
      <alignment horizontal="justify" vertical="center"/>
    </xf>
    <xf numFmtId="1" fontId="12" fillId="2" borderId="0" xfId="0" applyNumberFormat="1" applyFont="1" applyFill="1" applyAlignment="1">
      <alignment horizontal="center" vertical="center" wrapText="1"/>
    </xf>
    <xf numFmtId="1" fontId="12" fillId="2" borderId="7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167" fontId="1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/>
    </xf>
    <xf numFmtId="0" fontId="0" fillId="2" borderId="0" xfId="0" applyFill="1" applyBorder="1"/>
    <xf numFmtId="2" fontId="9" fillId="2" borderId="0" xfId="0" applyNumberFormat="1" applyFont="1" applyFill="1" applyBorder="1" applyAlignment="1">
      <alignment horizontal="right" vertical="center" shrinkToFit="1"/>
    </xf>
    <xf numFmtId="2" fontId="0" fillId="2" borderId="0" xfId="0" applyNumberFormat="1" applyFill="1" applyBorder="1"/>
    <xf numFmtId="0" fontId="6" fillId="2" borderId="1" xfId="0" applyFont="1" applyFill="1" applyBorder="1"/>
    <xf numFmtId="0" fontId="6" fillId="2" borderId="11" xfId="0" applyFont="1" applyFill="1" applyBorder="1"/>
    <xf numFmtId="0" fontId="4" fillId="2" borderId="10" xfId="0" applyFont="1" applyFill="1" applyBorder="1"/>
    <xf numFmtId="0" fontId="14" fillId="0" borderId="0" xfId="0" applyFont="1"/>
    <xf numFmtId="0" fontId="15" fillId="2" borderId="1" xfId="0" applyFont="1" applyFill="1" applyBorder="1" applyAlignment="1">
      <alignment horizontal="justify" vertical="center" wrapText="1"/>
    </xf>
    <xf numFmtId="9" fontId="1" fillId="2" borderId="1" xfId="0" applyNumberFormat="1" applyFont="1" applyFill="1" applyBorder="1" applyAlignment="1">
      <alignment horizontal="justify" vertical="center" wrapText="1"/>
    </xf>
    <xf numFmtId="0" fontId="15" fillId="2" borderId="0" xfId="0" applyFont="1" applyFill="1" applyBorder="1" applyAlignment="1">
      <alignment horizontal="justify" vertical="center" wrapText="1"/>
    </xf>
    <xf numFmtId="9" fontId="1" fillId="2" borderId="0" xfId="0" applyNumberFormat="1" applyFont="1" applyFill="1" applyBorder="1" applyAlignment="1">
      <alignment horizontal="justify" vertical="center" wrapText="1"/>
    </xf>
    <xf numFmtId="0" fontId="6" fillId="2" borderId="12" xfId="0" applyFont="1" applyFill="1" applyBorder="1" applyAlignment="1">
      <alignment horizontal="justify" vertical="center" wrapText="1"/>
    </xf>
    <xf numFmtId="0" fontId="15" fillId="2" borderId="12" xfId="0" applyFont="1" applyFill="1" applyBorder="1" applyAlignment="1">
      <alignment horizontal="justify" vertical="center" wrapText="1"/>
    </xf>
    <xf numFmtId="0" fontId="0" fillId="2" borderId="1" xfId="0" applyFont="1" applyFill="1" applyBorder="1"/>
    <xf numFmtId="9" fontId="12" fillId="2" borderId="0" xfId="0" applyNumberFormat="1" applyFont="1" applyFill="1" applyBorder="1" applyAlignment="1">
      <alignment horizontal="center" vertical="center" wrapText="1"/>
    </xf>
    <xf numFmtId="9" fontId="12" fillId="2" borderId="1" xfId="0" applyNumberFormat="1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3" fontId="0" fillId="2" borderId="0" xfId="0" applyNumberFormat="1" applyFont="1" applyFill="1"/>
    <xf numFmtId="9" fontId="3" fillId="0" borderId="0" xfId="2" applyFont="1" applyAlignment="1">
      <alignment horizontal="center"/>
    </xf>
    <xf numFmtId="9" fontId="3" fillId="0" borderId="1" xfId="2" applyFont="1" applyBorder="1" applyAlignment="1">
      <alignment horizontal="center"/>
    </xf>
    <xf numFmtId="0" fontId="0" fillId="2" borderId="0" xfId="0" applyFont="1" applyFill="1" applyBorder="1"/>
    <xf numFmtId="0" fontId="1" fillId="2" borderId="0" xfId="0" applyFont="1" applyFill="1" applyBorder="1" applyAlignment="1">
      <alignment horizontal="justify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/>
    </xf>
    <xf numFmtId="166" fontId="1" fillId="2" borderId="0" xfId="2" applyNumberFormat="1" applyFont="1" applyFill="1" applyBorder="1" applyAlignment="1">
      <alignment horizontal="center"/>
    </xf>
    <xf numFmtId="0" fontId="16" fillId="0" borderId="0" xfId="0" applyFont="1" applyAlignment="1">
      <alignment horizontal="left"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justify" vertical="center" wrapText="1"/>
    </xf>
    <xf numFmtId="0" fontId="15" fillId="2" borderId="7" xfId="0" applyFont="1" applyFill="1" applyBorder="1" applyAlignment="1">
      <alignment horizontal="justify" vertical="center" wrapText="1"/>
    </xf>
    <xf numFmtId="0" fontId="17" fillId="3" borderId="0" xfId="0" applyFont="1" applyFill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1" fontId="15" fillId="2" borderId="9" xfId="0" applyNumberFormat="1" applyFont="1" applyFill="1" applyBorder="1" applyAlignment="1">
      <alignment horizontal="center" vertical="center" wrapText="1"/>
    </xf>
    <xf numFmtId="1" fontId="15" fillId="2" borderId="0" xfId="0" applyNumberFormat="1" applyFont="1" applyFill="1" applyBorder="1" applyAlignment="1">
      <alignment horizontal="center" vertical="center" wrapText="1"/>
    </xf>
    <xf numFmtId="1" fontId="15" fillId="2" borderId="7" xfId="0" applyNumberFormat="1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7" xfId="0" applyFont="1" applyFill="1" applyBorder="1"/>
    <xf numFmtId="0" fontId="15" fillId="2" borderId="7" xfId="0" applyFont="1" applyFill="1" applyBorder="1" applyAlignment="1">
      <alignment horizontal="center"/>
    </xf>
    <xf numFmtId="0" fontId="15" fillId="2" borderId="0" xfId="0" applyFont="1" applyFill="1" applyAlignment="1">
      <alignment vertical="center" wrapText="1"/>
    </xf>
    <xf numFmtId="0" fontId="15" fillId="2" borderId="7" xfId="0" applyFont="1" applyFill="1" applyBorder="1" applyAlignment="1">
      <alignment vertical="center" wrapText="1"/>
    </xf>
    <xf numFmtId="0" fontId="17" fillId="3" borderId="0" xfId="0" applyFont="1" applyFill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" fillId="0" borderId="7" xfId="0" applyFont="1" applyBorder="1"/>
    <xf numFmtId="2" fontId="1" fillId="0" borderId="7" xfId="0" applyNumberFormat="1" applyFont="1" applyBorder="1"/>
    <xf numFmtId="0" fontId="6" fillId="0" borderId="7" xfId="0" applyFont="1" applyBorder="1"/>
    <xf numFmtId="0" fontId="15" fillId="0" borderId="7" xfId="0" applyFont="1" applyBorder="1"/>
    <xf numFmtId="0" fontId="15" fillId="0" borderId="7" xfId="0" applyFont="1" applyBorder="1" applyAlignment="1">
      <alignment horizontal="center"/>
    </xf>
    <xf numFmtId="0" fontId="1" fillId="0" borderId="0" xfId="0" applyFont="1" applyBorder="1"/>
    <xf numFmtId="2" fontId="1" fillId="0" borderId="0" xfId="0" applyNumberFormat="1" applyFont="1" applyBorder="1"/>
    <xf numFmtId="0" fontId="2" fillId="0" borderId="0" xfId="0" applyFont="1" applyBorder="1" applyAlignment="1">
      <alignment horizontal="left"/>
    </xf>
    <xf numFmtId="2" fontId="1" fillId="0" borderId="0" xfId="0" applyNumberFormat="1" applyFont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5" fillId="2" borderId="3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4" fillId="2" borderId="0" xfId="0" applyFont="1" applyFill="1"/>
    <xf numFmtId="0" fontId="15" fillId="2" borderId="3" xfId="0" applyFont="1" applyFill="1" applyBorder="1" applyAlignment="1">
      <alignment horizontal="justify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justify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4" fillId="2" borderId="0" xfId="0" applyFont="1" applyFill="1" applyBorder="1"/>
    <xf numFmtId="0" fontId="20" fillId="2" borderId="3" xfId="0" applyFont="1" applyFill="1" applyBorder="1" applyAlignment="1">
      <alignment horizontal="justify" vertical="center" wrapText="1"/>
    </xf>
    <xf numFmtId="2" fontId="12" fillId="2" borderId="0" xfId="0" applyNumberFormat="1" applyFont="1" applyFill="1" applyAlignment="1">
      <alignment horizontal="center" vertical="center" wrapText="1"/>
    </xf>
    <xf numFmtId="2" fontId="12" fillId="2" borderId="7" xfId="0" applyNumberFormat="1" applyFont="1" applyFill="1" applyBorder="1" applyAlignment="1">
      <alignment horizontal="center" vertical="center" wrapText="1"/>
    </xf>
    <xf numFmtId="2" fontId="12" fillId="3" borderId="0" xfId="0" applyNumberFormat="1" applyFont="1" applyFill="1" applyAlignment="1">
      <alignment horizontal="center" vertical="center" wrapText="1"/>
    </xf>
    <xf numFmtId="1" fontId="12" fillId="3" borderId="0" xfId="0" applyNumberFormat="1" applyFont="1" applyFill="1" applyAlignment="1">
      <alignment horizontal="center" vertical="center" wrapText="1"/>
    </xf>
    <xf numFmtId="2" fontId="12" fillId="3" borderId="7" xfId="0" applyNumberFormat="1" applyFont="1" applyFill="1" applyBorder="1" applyAlignment="1">
      <alignment horizontal="center" vertical="center" wrapText="1"/>
    </xf>
    <xf numFmtId="1" fontId="12" fillId="3" borderId="7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7" fillId="2" borderId="0" xfId="0" applyFont="1" applyFill="1"/>
    <xf numFmtId="0" fontId="22" fillId="2" borderId="0" xfId="0" applyFont="1" applyFill="1"/>
    <xf numFmtId="167" fontId="4" fillId="2" borderId="0" xfId="0" applyNumberFormat="1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 wrapText="1"/>
    </xf>
    <xf numFmtId="1" fontId="15" fillId="2" borderId="6" xfId="0" applyNumberFormat="1" applyFont="1" applyFill="1" applyBorder="1" applyAlignment="1">
      <alignment horizontal="center" vertical="center" wrapText="1"/>
    </xf>
    <xf numFmtId="2" fontId="12" fillId="2" borderId="6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/>
    </xf>
    <xf numFmtId="2" fontId="12" fillId="3" borderId="6" xfId="0" applyNumberFormat="1" applyFont="1" applyFill="1" applyBorder="1" applyAlignment="1">
      <alignment horizontal="center" vertical="center" wrapText="1"/>
    </xf>
    <xf numFmtId="1" fontId="12" fillId="3" borderId="6" xfId="0" applyNumberFormat="1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2" fillId="2" borderId="0" xfId="0" applyFont="1" applyFill="1"/>
    <xf numFmtId="166" fontId="2" fillId="2" borderId="0" xfId="0" applyNumberFormat="1" applyFont="1" applyFill="1"/>
    <xf numFmtId="167" fontId="2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vertical="center" wrapText="1"/>
    </xf>
    <xf numFmtId="0" fontId="6" fillId="2" borderId="7" xfId="0" applyFont="1" applyFill="1" applyBorder="1" applyAlignment="1">
      <alignment horizontal="center"/>
    </xf>
    <xf numFmtId="167" fontId="2" fillId="2" borderId="7" xfId="0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left"/>
    </xf>
    <xf numFmtId="0" fontId="23" fillId="2" borderId="0" xfId="0" applyFont="1" applyFill="1"/>
    <xf numFmtId="1" fontId="1" fillId="2" borderId="0" xfId="0" applyNumberFormat="1" applyFont="1" applyFill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2" fontId="1" fillId="3" borderId="0" xfId="0" applyNumberFormat="1" applyFont="1" applyFill="1" applyAlignment="1">
      <alignment horizontal="center" vertical="center" wrapText="1"/>
    </xf>
    <xf numFmtId="2" fontId="1" fillId="3" borderId="7" xfId="0" applyNumberFormat="1" applyFont="1" applyFill="1" applyBorder="1" applyAlignment="1">
      <alignment horizontal="center" vertical="center" wrapText="1"/>
    </xf>
    <xf numFmtId="2" fontId="1" fillId="3" borderId="6" xfId="0" applyNumberFormat="1" applyFont="1" applyFill="1" applyBorder="1" applyAlignment="1">
      <alignment horizontal="center" vertical="center" wrapText="1"/>
    </xf>
    <xf numFmtId="1" fontId="1" fillId="3" borderId="0" xfId="0" applyNumberFormat="1" applyFont="1" applyFill="1" applyAlignment="1">
      <alignment horizontal="center" vertical="center" wrapText="1"/>
    </xf>
    <xf numFmtId="1" fontId="1" fillId="3" borderId="7" xfId="0" applyNumberFormat="1" applyFont="1" applyFill="1" applyBorder="1" applyAlignment="1">
      <alignment horizontal="center" vertical="center" wrapText="1"/>
    </xf>
    <xf numFmtId="1" fontId="1" fillId="3" borderId="6" xfId="0" applyNumberFormat="1" applyFont="1" applyFill="1" applyBorder="1" applyAlignment="1">
      <alignment horizontal="center" vertical="center" wrapText="1"/>
    </xf>
    <xf numFmtId="1" fontId="17" fillId="3" borderId="0" xfId="0" applyNumberFormat="1" applyFont="1" applyFill="1" applyAlignment="1">
      <alignment horizontal="center" vertical="center" wrapText="1"/>
    </xf>
    <xf numFmtId="1" fontId="17" fillId="3" borderId="7" xfId="0" applyNumberFormat="1" applyFont="1" applyFill="1" applyBorder="1" applyAlignment="1">
      <alignment horizontal="center" vertical="center" wrapText="1"/>
    </xf>
    <xf numFmtId="1" fontId="17" fillId="3" borderId="6" xfId="0" applyNumberFormat="1" applyFont="1" applyFill="1" applyBorder="1" applyAlignment="1">
      <alignment horizontal="center" vertical="center" wrapText="1"/>
    </xf>
    <xf numFmtId="1" fontId="12" fillId="2" borderId="6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14" fillId="2" borderId="0" xfId="0" applyNumberFormat="1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4" fillId="2" borderId="7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5" fillId="2" borderId="6" xfId="0" applyFont="1" applyFill="1" applyBorder="1" applyAlignment="1">
      <alignment vertical="center" wrapText="1"/>
    </xf>
    <xf numFmtId="0" fontId="15" fillId="2" borderId="9" xfId="0" applyFont="1" applyFill="1" applyBorder="1" applyAlignment="1">
      <alignment vertical="center" wrapText="1"/>
    </xf>
    <xf numFmtId="0" fontId="15" fillId="2" borderId="7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3" fontId="12" fillId="2" borderId="3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justify" vertical="center" wrapText="1"/>
    </xf>
    <xf numFmtId="0" fontId="15" fillId="2" borderId="0" xfId="0" applyFont="1" applyFill="1" applyAlignment="1">
      <alignment horizontal="justify" vertical="center" wrapText="1"/>
    </xf>
    <xf numFmtId="0" fontId="15" fillId="2" borderId="7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vertical="center" wrapText="1"/>
    </xf>
    <xf numFmtId="0" fontId="15" fillId="2" borderId="0" xfId="0" applyFont="1" applyFill="1" applyBorder="1" applyAlignment="1">
      <alignment vertical="center" wrapText="1"/>
    </xf>
    <xf numFmtId="0" fontId="17" fillId="2" borderId="4" xfId="0" applyFont="1" applyFill="1" applyBorder="1" applyAlignment="1">
      <alignment horizontal="justify" vertical="center" wrapText="1"/>
    </xf>
    <xf numFmtId="0" fontId="17" fillId="2" borderId="5" xfId="0" applyFont="1" applyFill="1" applyBorder="1" applyAlignment="1">
      <alignment horizontal="justify" vertical="center" wrapText="1"/>
    </xf>
    <xf numFmtId="0" fontId="15" fillId="2" borderId="0" xfId="0" applyFont="1" applyFill="1" applyBorder="1" applyAlignment="1">
      <alignment horizontal="justify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</cellXfs>
  <cellStyles count="5">
    <cellStyle name="Čiarka" xfId="1" builtinId="3"/>
    <cellStyle name="Hypertextové prepojenie" xfId="3" builtinId="8"/>
    <cellStyle name="Normálna" xfId="0" builtinId="0"/>
    <cellStyle name="Normálna 2" xfId="4"/>
    <cellStyle name="Percentá" xfId="2" builtinId="5"/>
  </cellStyles>
  <dxfs count="0"/>
  <tableStyles count="0" defaultTableStyle="TableStyleMedium2" defaultPivotStyle="PivotStyleLight16"/>
  <colors>
    <mruColors>
      <color rgb="FFC8C8C8"/>
      <color rgb="FF050EBB"/>
      <color rgb="FFA0A0A0"/>
      <color rgb="FF558237"/>
      <color rgb="FFC35F0F"/>
      <color rgb="FFBE0000"/>
      <color rgb="FF3C96FF"/>
      <color rgb="FFD2D3D5"/>
      <color rgb="FF0F1E42"/>
      <color rgb="FF2E67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49443395455575E-2"/>
          <c:y val="0.13251833740831295"/>
          <c:w val="0.79174819115399397"/>
          <c:h val="0.726947872347252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'G1'!$A$2</c:f>
              <c:strCache>
                <c:ptCount val="1"/>
                <c:pt idx="0">
                  <c:v>Zemný plyn</c:v>
                </c:pt>
              </c:strCache>
            </c:strRef>
          </c:tx>
          <c:spPr>
            <a:solidFill>
              <a:srgbClr val="0032C8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'G1'!$B$1:$V$1</c15:sqref>
                  </c15:fullRef>
                </c:ext>
              </c:extLst>
              <c:f>'G1'!$J$1:$V$1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'G1'!$B$2:$V$2</c15:sqref>
                  </c15:fullRef>
                </c:ext>
              </c:extLst>
              <c:f>'G1'!$J$2:$V$2</c:f>
              <c:numCache>
                <c:formatCode>0.00</c:formatCode>
                <c:ptCount val="13"/>
                <c:pt idx="0">
                  <c:v>15.49325</c:v>
                </c:pt>
                <c:pt idx="1">
                  <c:v>13.638999999999999</c:v>
                </c:pt>
                <c:pt idx="2">
                  <c:v>12.604749999999999</c:v>
                </c:pt>
                <c:pt idx="3">
                  <c:v>13.312749999999999</c:v>
                </c:pt>
                <c:pt idx="4">
                  <c:v>12.061</c:v>
                </c:pt>
                <c:pt idx="5">
                  <c:v>12.217750000000001</c:v>
                </c:pt>
                <c:pt idx="6">
                  <c:v>12.420249999999999</c:v>
                </c:pt>
                <c:pt idx="7">
                  <c:v>13.374750000000001</c:v>
                </c:pt>
                <c:pt idx="8">
                  <c:v>13.012238</c:v>
                </c:pt>
                <c:pt idx="9">
                  <c:v>13.025611999999999</c:v>
                </c:pt>
                <c:pt idx="10">
                  <c:v>13.297651999999999</c:v>
                </c:pt>
                <c:pt idx="11">
                  <c:v>14.286667999999999</c:v>
                </c:pt>
                <c:pt idx="12">
                  <c:v>12.882463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DF-4733-9A3B-2872B2BDEA96}"/>
            </c:ext>
          </c:extLst>
        </c:ser>
        <c:ser>
          <c:idx val="1"/>
          <c:order val="1"/>
          <c:tx>
            <c:strRef>
              <c:f>'G1'!$A$3</c:f>
              <c:strCache>
                <c:ptCount val="1"/>
                <c:pt idx="0">
                  <c:v>Teplo</c:v>
                </c:pt>
              </c:strCache>
            </c:strRef>
          </c:tx>
          <c:spPr>
            <a:solidFill>
              <a:srgbClr val="C8C8C8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'G1'!$B$1:$V$1</c15:sqref>
                  </c15:fullRef>
                </c:ext>
              </c:extLst>
              <c:f>'G1'!$J$1:$V$1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'G1'!$B$3:$V$3</c15:sqref>
                  </c15:fullRef>
                </c:ext>
              </c:extLst>
              <c:f>'G1'!$J$3:$V$3</c:f>
              <c:numCache>
                <c:formatCode>0.00</c:formatCode>
                <c:ptCount val="13"/>
                <c:pt idx="0">
                  <c:v>5.7119440000000008</c:v>
                </c:pt>
                <c:pt idx="1">
                  <c:v>5.3250000000000002</c:v>
                </c:pt>
                <c:pt idx="2">
                  <c:v>5.6047219999999998</c:v>
                </c:pt>
                <c:pt idx="3">
                  <c:v>5.8061109999999996</c:v>
                </c:pt>
                <c:pt idx="4">
                  <c:v>4.9738889999999998</c:v>
                </c:pt>
                <c:pt idx="5">
                  <c:v>5.2669440000000005</c:v>
                </c:pt>
                <c:pt idx="6">
                  <c:v>5.2152780000000005</c:v>
                </c:pt>
                <c:pt idx="7">
                  <c:v>5.2555559999999995</c:v>
                </c:pt>
                <c:pt idx="8">
                  <c:v>4.8472219999999995</c:v>
                </c:pt>
                <c:pt idx="9">
                  <c:v>4.6980559999999993</c:v>
                </c:pt>
                <c:pt idx="10">
                  <c:v>4.7633329999999994</c:v>
                </c:pt>
                <c:pt idx="11">
                  <c:v>4.8322219999999998</c:v>
                </c:pt>
                <c:pt idx="12">
                  <c:v>3.9416669999999998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DF-4733-9A3B-2872B2BDEA96}"/>
            </c:ext>
          </c:extLst>
        </c:ser>
        <c:ser>
          <c:idx val="2"/>
          <c:order val="2"/>
          <c:tx>
            <c:strRef>
              <c:f>'G1'!$A$4</c:f>
              <c:strCache>
                <c:ptCount val="1"/>
                <c:pt idx="0">
                  <c:v>Elektrina</c:v>
                </c:pt>
              </c:strCache>
            </c:strRef>
          </c:tx>
          <c:spPr>
            <a:solidFill>
              <a:srgbClr val="3C96FF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'G1'!$B$1:$V$1</c15:sqref>
                  </c15:fullRef>
                </c:ext>
              </c:extLst>
              <c:f>'G1'!$J$1:$V$1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'G1'!$B$4:$V$4</c15:sqref>
                  </c15:fullRef>
                </c:ext>
              </c:extLst>
              <c:f>'G1'!$J$4:$V$4</c:f>
              <c:numCache>
                <c:formatCode>0.00</c:formatCode>
                <c:ptCount val="13"/>
                <c:pt idx="0">
                  <c:v>4.37</c:v>
                </c:pt>
                <c:pt idx="1">
                  <c:v>4.5030000000000001</c:v>
                </c:pt>
                <c:pt idx="2">
                  <c:v>4.734</c:v>
                </c:pt>
                <c:pt idx="3">
                  <c:v>4.93</c:v>
                </c:pt>
                <c:pt idx="4">
                  <c:v>4.9169999999999998</c:v>
                </c:pt>
                <c:pt idx="5">
                  <c:v>5.0350000000000001</c:v>
                </c:pt>
                <c:pt idx="6">
                  <c:v>5.0970000000000004</c:v>
                </c:pt>
                <c:pt idx="7">
                  <c:v>4.9160000000000004</c:v>
                </c:pt>
                <c:pt idx="8">
                  <c:v>5.0949999999999998</c:v>
                </c:pt>
                <c:pt idx="9">
                  <c:v>5.4530000000000003</c:v>
                </c:pt>
                <c:pt idx="10">
                  <c:v>5.8739999999999997</c:v>
                </c:pt>
                <c:pt idx="11">
                  <c:v>5.968</c:v>
                </c:pt>
                <c:pt idx="12">
                  <c:v>5.891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DF-4733-9A3B-2872B2BDEA96}"/>
            </c:ext>
          </c:extLst>
        </c:ser>
        <c:ser>
          <c:idx val="3"/>
          <c:order val="3"/>
          <c:tx>
            <c:strRef>
              <c:f>'G1'!$A$5</c:f>
              <c:strCache>
                <c:ptCount val="1"/>
                <c:pt idx="0">
                  <c:v>Obnoviteľné zdroje</c:v>
                </c:pt>
              </c:strCache>
            </c:strRef>
          </c:tx>
          <c:spPr>
            <a:solidFill>
              <a:srgbClr val="6E6E6E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'G1'!$B$1:$V$1</c15:sqref>
                  </c15:fullRef>
                </c:ext>
              </c:extLst>
              <c:f>'G1'!$J$1:$V$1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'G1'!$B$5:$V$5</c15:sqref>
                  </c15:fullRef>
                </c:ext>
              </c:extLst>
              <c:f>'G1'!$J$5:$V$5</c:f>
              <c:numCache>
                <c:formatCode>0.00</c:formatCode>
                <c:ptCount val="13"/>
                <c:pt idx="0">
                  <c:v>8.8774999999999995</c:v>
                </c:pt>
                <c:pt idx="1">
                  <c:v>8.3577779999999997</c:v>
                </c:pt>
                <c:pt idx="2">
                  <c:v>9.2136110000000002</c:v>
                </c:pt>
                <c:pt idx="3">
                  <c:v>8.6020820000000011</c:v>
                </c:pt>
                <c:pt idx="4">
                  <c:v>4.8091670000000004</c:v>
                </c:pt>
                <c:pt idx="5">
                  <c:v>7.1486109999999998</c:v>
                </c:pt>
                <c:pt idx="6">
                  <c:v>8.0905559999999994</c:v>
                </c:pt>
                <c:pt idx="7">
                  <c:v>7.8637360000000003</c:v>
                </c:pt>
                <c:pt idx="8">
                  <c:v>6.2148779999999997</c:v>
                </c:pt>
                <c:pt idx="9">
                  <c:v>7.0915530000000002</c:v>
                </c:pt>
                <c:pt idx="10">
                  <c:v>7.2822190000000004</c:v>
                </c:pt>
                <c:pt idx="11">
                  <c:v>8.6616359999999997</c:v>
                </c:pt>
                <c:pt idx="12">
                  <c:v>7.8516919999999999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DF-4733-9A3B-2872B2BDEA96}"/>
            </c:ext>
          </c:extLst>
        </c:ser>
        <c:ser>
          <c:idx val="4"/>
          <c:order val="4"/>
          <c:tx>
            <c:strRef>
              <c:f>'G1'!$A$6</c:f>
              <c:strCache>
                <c:ptCount val="1"/>
                <c:pt idx="0">
                  <c:v>Tuhé fosílne palivá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'G1'!$B$1:$V$1</c15:sqref>
                  </c15:fullRef>
                </c:ext>
              </c:extLst>
              <c:f>'G1'!$J$1:$V$1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'G1'!$B$6:$V$6</c15:sqref>
                  </c15:fullRef>
                </c:ext>
              </c:extLst>
              <c:f>'G1'!$J$6:$V$6</c:f>
              <c:numCache>
                <c:formatCode>0.00</c:formatCode>
                <c:ptCount val="13"/>
                <c:pt idx="0">
                  <c:v>0.61238800000000004</c:v>
                </c:pt>
                <c:pt idx="1">
                  <c:v>0.55581700000000001</c:v>
                </c:pt>
                <c:pt idx="2">
                  <c:v>0.51856899999999995</c:v>
                </c:pt>
                <c:pt idx="3">
                  <c:v>0.30784699999999998</c:v>
                </c:pt>
                <c:pt idx="4">
                  <c:v>0.22801099999999999</c:v>
                </c:pt>
                <c:pt idx="5">
                  <c:v>0.20792099999999999</c:v>
                </c:pt>
                <c:pt idx="6">
                  <c:v>0.34417899999999996</c:v>
                </c:pt>
                <c:pt idx="7">
                  <c:v>0.40233999999999998</c:v>
                </c:pt>
                <c:pt idx="8">
                  <c:v>0.35127600000000003</c:v>
                </c:pt>
                <c:pt idx="9">
                  <c:v>0.33132400000000001</c:v>
                </c:pt>
                <c:pt idx="10">
                  <c:v>0.62548500000000007</c:v>
                </c:pt>
                <c:pt idx="11">
                  <c:v>0.64748899999999998</c:v>
                </c:pt>
                <c:pt idx="12">
                  <c:v>0.58787599999999995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DF-4733-9A3B-2872B2BDEA96}"/>
            </c:ext>
          </c:extLst>
        </c:ser>
        <c:ser>
          <c:idx val="5"/>
          <c:order val="5"/>
          <c:tx>
            <c:strRef>
              <c:f>'G1'!$A$7</c:f>
              <c:strCache>
                <c:ptCount val="1"/>
                <c:pt idx="0">
                  <c:v>Zvyšné palivá</c:v>
                </c:pt>
              </c:strCache>
            </c:strRef>
          </c:tx>
          <c:spPr>
            <a:solidFill>
              <a:srgbClr val="558237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'G1'!$B$1:$V$1</c15:sqref>
                  </c15:fullRef>
                </c:ext>
              </c:extLst>
              <c:f>'G1'!$J$1:$V$1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'G1'!$B$7:$V$7</c15:sqref>
                  </c15:fullRef>
                </c:ext>
              </c:extLst>
              <c:f>'G1'!$J$7:$V$7</c:f>
              <c:numCache>
                <c:formatCode>0.00</c:formatCode>
                <c:ptCount val="13"/>
                <c:pt idx="0">
                  <c:v>0.15333399999999528</c:v>
                </c:pt>
                <c:pt idx="1">
                  <c:v>7.6665999999997445E-2</c:v>
                </c:pt>
                <c:pt idx="2">
                  <c:v>0.12777899999999501</c:v>
                </c:pt>
                <c:pt idx="3">
                  <c:v>0.10222200000000158</c:v>
                </c:pt>
                <c:pt idx="4">
                  <c:v>5.1110000000000586E-2</c:v>
                </c:pt>
                <c:pt idx="5">
                  <c:v>5.111200000000099E-2</c:v>
                </c:pt>
                <c:pt idx="6">
                  <c:v>0.10222200000000158</c:v>
                </c:pt>
                <c:pt idx="7">
                  <c:v>0.10222199999999794</c:v>
                </c:pt>
                <c:pt idx="8">
                  <c:v>8.944399999999951E-2</c:v>
                </c:pt>
                <c:pt idx="9">
                  <c:v>7.6665999999997445E-2</c:v>
                </c:pt>
                <c:pt idx="10">
                  <c:v>7.6667000000001276E-2</c:v>
                </c:pt>
                <c:pt idx="11">
                  <c:v>0.10222200000000158</c:v>
                </c:pt>
                <c:pt idx="12">
                  <c:v>8.944399999999951E-2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DF-4733-9A3B-2872B2BDE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937329696"/>
        <c:axId val="1937337856"/>
      </c:barChart>
      <c:lineChart>
        <c:grouping val="standard"/>
        <c:varyColors val="0"/>
        <c:ser>
          <c:idx val="6"/>
          <c:order val="6"/>
          <c:tx>
            <c:strRef>
              <c:f>'G1'!$A$8</c:f>
              <c:strCache>
                <c:ptCount val="1"/>
                <c:pt idx="0">
                  <c:v>Vykurovacie dennostupne</c:v>
                </c:pt>
              </c:strCache>
            </c:strRef>
          </c:tx>
          <c:spPr>
            <a:ln w="28575" cap="rnd">
              <a:solidFill>
                <a:srgbClr val="3C96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BE0000"/>
              </a:solidFill>
              <a:ln w="9525">
                <a:solidFill>
                  <a:srgbClr val="5A95CF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'G1'!$B$1:$V$1</c15:sqref>
                  </c15:fullRef>
                </c:ext>
              </c:extLst>
              <c:f>'G1'!$J$1:$V$1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'G1'!$B$8:$V$8</c15:sqref>
                  </c15:fullRef>
                </c:ext>
              </c:extLst>
              <c:f>'G1'!$J$8:$V$8</c:f>
              <c:numCache>
                <c:formatCode>General</c:formatCode>
                <c:ptCount val="13"/>
                <c:pt idx="0">
                  <c:v>3491.35</c:v>
                </c:pt>
                <c:pt idx="1">
                  <c:v>3244.11</c:v>
                </c:pt>
                <c:pt idx="2">
                  <c:v>3296.36</c:v>
                </c:pt>
                <c:pt idx="3">
                  <c:v>3237.52</c:v>
                </c:pt>
                <c:pt idx="4">
                  <c:v>2713.17</c:v>
                </c:pt>
                <c:pt idx="5">
                  <c:v>3058.95</c:v>
                </c:pt>
                <c:pt idx="6">
                  <c:v>3176.37</c:v>
                </c:pt>
                <c:pt idx="7">
                  <c:v>3289.94</c:v>
                </c:pt>
                <c:pt idx="8">
                  <c:v>2923.83</c:v>
                </c:pt>
                <c:pt idx="9">
                  <c:v>2899.05</c:v>
                </c:pt>
                <c:pt idx="10">
                  <c:v>3046.66</c:v>
                </c:pt>
                <c:pt idx="11">
                  <c:v>3382.63</c:v>
                </c:pt>
                <c:pt idx="12">
                  <c:v>3042.68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EDF-4733-9A3B-2872B2BDE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7350912"/>
        <c:axId val="1937348736"/>
      </c:lineChart>
      <c:catAx>
        <c:axId val="193732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937337856"/>
        <c:crosses val="autoZero"/>
        <c:auto val="1"/>
        <c:lblAlgn val="ctr"/>
        <c:lblOffset val="100"/>
        <c:noMultiLvlLbl val="0"/>
      </c:catAx>
      <c:valAx>
        <c:axId val="193733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sz="900" b="0" i="0" baseline="0">
                    <a:effectLst/>
                    <a:latin typeface="Segoe UI Semibold" panose="020B0702040204020203" pitchFamily="34" charset="0"/>
                    <a:cs typeface="Segoe UI Semibold" panose="020B0702040204020203" pitchFamily="34" charset="0"/>
                  </a:rPr>
                  <a:t>Konečná energetická spotreba </a:t>
                </a:r>
                <a:endParaRPr lang="sk-SK" sz="900">
                  <a:effectLst/>
                  <a:latin typeface="Segoe UI Semibold" panose="020B0702040204020203" pitchFamily="34" charset="0"/>
                  <a:cs typeface="Segoe UI Semibold" panose="020B0702040204020203" pitchFamily="34" charset="0"/>
                </a:endParaRPr>
              </a:p>
            </c:rich>
          </c:tx>
          <c:layout>
            <c:manualLayout>
              <c:xMode val="edge"/>
              <c:yMode val="edge"/>
              <c:x val="4.9774874211700529E-3"/>
              <c:y val="0.240565878668236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937329696"/>
        <c:crosses val="autoZero"/>
        <c:crossBetween val="between"/>
      </c:valAx>
      <c:valAx>
        <c:axId val="1937348736"/>
        <c:scaling>
          <c:orientation val="minMax"/>
          <c:max val="4000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sz="900" b="0" i="0" baseline="0">
                    <a:effectLst/>
                    <a:latin typeface="Segoe UI Semibold" panose="020B0702040204020203" pitchFamily="34" charset="0"/>
                    <a:cs typeface="Segoe UI Semibold" panose="020B0702040204020203" pitchFamily="34" charset="0"/>
                  </a:rPr>
                  <a:t>Vykurovacie dennostupne</a:t>
                </a:r>
                <a:endParaRPr lang="sk-SK" sz="900">
                  <a:effectLst/>
                  <a:latin typeface="Segoe UI Semibold" panose="020B0702040204020203" pitchFamily="34" charset="0"/>
                  <a:cs typeface="Segoe UI Semibold" panose="020B0702040204020203" pitchFamily="34" charset="0"/>
                </a:endParaRPr>
              </a:p>
            </c:rich>
          </c:tx>
          <c:layout>
            <c:manualLayout>
              <c:xMode val="edge"/>
              <c:yMode val="edge"/>
              <c:x val="0.94335840138741012"/>
              <c:y val="0.278160034396678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937350912"/>
        <c:crosses val="max"/>
        <c:crossBetween val="between"/>
      </c:valAx>
      <c:catAx>
        <c:axId val="1937350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373487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31061985635644"/>
          <c:y val="2.162832335444622E-2"/>
          <c:w val="0.7618318449374164"/>
          <c:h val="8.83961265233044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50569118558673"/>
          <c:y val="5.4794504787112563E-2"/>
          <c:w val="0.85392702796572539"/>
          <c:h val="0.77569574639319849"/>
        </c:manualLayout>
      </c:layout>
      <c:barChart>
        <c:barDir val="col"/>
        <c:grouping val="clustered"/>
        <c:varyColors val="0"/>
        <c:ser>
          <c:idx val="0"/>
          <c:order val="0"/>
          <c:tx>
            <c:v>Rodinné domy</c:v>
          </c:tx>
          <c:spPr>
            <a:solidFill>
              <a:srgbClr val="0032C8"/>
            </a:solidFill>
            <a:ln>
              <a:noFill/>
            </a:ln>
            <a:effectLst/>
          </c:spPr>
          <c:invertIfNegative val="0"/>
          <c:cat>
            <c:strRef>
              <c:f>'G10'!$A$2:$A$5</c:f>
              <c:strCache>
                <c:ptCount val="4"/>
                <c:pt idx="0">
                  <c:v>do 30 rokov</c:v>
                </c:pt>
                <c:pt idx="1">
                  <c:v>30 - 45 rokov</c:v>
                </c:pt>
                <c:pt idx="2">
                  <c:v>45 - 60 rokov</c:v>
                </c:pt>
                <c:pt idx="3">
                  <c:v>nad 60 rokov</c:v>
                </c:pt>
              </c:strCache>
            </c:strRef>
          </c:cat>
          <c:val>
            <c:numRef>
              <c:f>'G10'!$B$2:$B$5</c:f>
              <c:numCache>
                <c:formatCode>0.0%</c:formatCode>
                <c:ptCount val="4"/>
                <c:pt idx="0">
                  <c:v>0.63732962931041326</c:v>
                </c:pt>
                <c:pt idx="1">
                  <c:v>0.10529630903492171</c:v>
                </c:pt>
                <c:pt idx="2">
                  <c:v>0.1675092212480366</c:v>
                </c:pt>
                <c:pt idx="3">
                  <c:v>8.986484040662851E-2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C5-406F-8FA7-4DFF7AABD603}"/>
            </c:ext>
          </c:extLst>
        </c:ser>
        <c:ser>
          <c:idx val="1"/>
          <c:order val="1"/>
          <c:tx>
            <c:v>Bytové domy</c:v>
          </c:tx>
          <c:spPr>
            <a:solidFill>
              <a:srgbClr val="3C96FF"/>
            </a:solidFill>
            <a:ln>
              <a:noFill/>
            </a:ln>
            <a:effectLst/>
          </c:spPr>
          <c:invertIfNegative val="0"/>
          <c:cat>
            <c:strRef>
              <c:f>'G10'!$A$2:$A$5</c:f>
              <c:strCache>
                <c:ptCount val="4"/>
                <c:pt idx="0">
                  <c:v>do 30 rokov</c:v>
                </c:pt>
                <c:pt idx="1">
                  <c:v>30 - 45 rokov</c:v>
                </c:pt>
                <c:pt idx="2">
                  <c:v>45 - 60 rokov</c:v>
                </c:pt>
                <c:pt idx="3">
                  <c:v>nad 60 rokov</c:v>
                </c:pt>
              </c:strCache>
            </c:strRef>
          </c:cat>
          <c:val>
            <c:numRef>
              <c:f>'G10'!$C$2:$C$5</c:f>
              <c:numCache>
                <c:formatCode>0.0%</c:formatCode>
                <c:ptCount val="4"/>
                <c:pt idx="0">
                  <c:v>0.17120251406479942</c:v>
                </c:pt>
                <c:pt idx="1">
                  <c:v>0.39605341608207972</c:v>
                </c:pt>
                <c:pt idx="2">
                  <c:v>0.32034101269022025</c:v>
                </c:pt>
                <c:pt idx="3">
                  <c:v>0.11240305716290057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C5-406F-8FA7-4DFF7AABD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7331872"/>
        <c:axId val="1937332416"/>
      </c:barChart>
      <c:catAx>
        <c:axId val="1937331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latin typeface="Segoe UI Semibold" panose="020B0702040204020203" pitchFamily="34" charset="0"/>
                    <a:cs typeface="Segoe UI Semibold" panose="020B0702040204020203" pitchFamily="34" charset="0"/>
                  </a:rPr>
                  <a:t>N</a:t>
                </a:r>
                <a:r>
                  <a:rPr lang="sk-SK" sz="900">
                    <a:latin typeface="Segoe UI Semibold" panose="020B0702040204020203" pitchFamily="34" charset="0"/>
                    <a:cs typeface="Segoe UI Semibold" panose="020B0702040204020203" pitchFamily="34" charset="0"/>
                  </a:rPr>
                  <a:t>ávratnosť</a:t>
                </a:r>
                <a:r>
                  <a:rPr lang="sk-SK" sz="900" baseline="0">
                    <a:latin typeface="Segoe UI Semibold" panose="020B0702040204020203" pitchFamily="34" charset="0"/>
                    <a:cs typeface="Segoe UI Semibold" panose="020B0702040204020203" pitchFamily="34" charset="0"/>
                  </a:rPr>
                  <a:t> obnovy</a:t>
                </a:r>
                <a:endParaRPr lang="sk-SK" sz="900">
                  <a:latin typeface="Segoe UI Semibold" panose="020B0702040204020203" pitchFamily="34" charset="0"/>
                  <a:cs typeface="Segoe UI Semibold" panose="020B0702040204020203" pitchFamily="34" charset="0"/>
                </a:endParaRPr>
              </a:p>
            </c:rich>
          </c:tx>
          <c:layout>
            <c:manualLayout>
              <c:xMode val="edge"/>
              <c:yMode val="edge"/>
              <c:x val="0.41486786513494861"/>
              <c:y val="0.931262379099736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937332416"/>
        <c:crosses val="autoZero"/>
        <c:auto val="1"/>
        <c:lblAlgn val="ctr"/>
        <c:lblOffset val="100"/>
        <c:noMultiLvlLbl val="0"/>
      </c:catAx>
      <c:valAx>
        <c:axId val="193733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sz="900">
                    <a:latin typeface="Segoe UI Semibold" panose="020B0702040204020203" pitchFamily="34" charset="0"/>
                    <a:cs typeface="Segoe UI Semibold" panose="020B0702040204020203" pitchFamily="34" charset="0"/>
                  </a:rPr>
                  <a:t>Podiel obnovenej podlahovej plochy</a:t>
                </a:r>
              </a:p>
            </c:rich>
          </c:tx>
          <c:layout>
            <c:manualLayout>
              <c:xMode val="edge"/>
              <c:yMode val="edge"/>
              <c:x val="1.9642569804402592E-2"/>
              <c:y val="0.18449611778776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937331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456890752977484"/>
          <c:y val="4.7488283180301821E-2"/>
          <c:w val="0.16398264287315845"/>
          <c:h val="0.130412647204502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r>
              <a:rPr lang="sk-SK"/>
              <a:t>Rodinné domy</a:t>
            </a:r>
          </a:p>
        </c:rich>
      </c:tx>
      <c:layout>
        <c:manualLayout>
          <c:xMode val="edge"/>
          <c:yMode val="edge"/>
          <c:x val="0.39044502617801047"/>
          <c:y val="1.75695461200585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0.12717689739044399"/>
          <c:y val="0.11308931185944363"/>
          <c:w val="0.84402729109123154"/>
          <c:h val="0.6826252867732675"/>
        </c:manualLayout>
      </c:layout>
      <c:lineChart>
        <c:grouping val="standard"/>
        <c:varyColors val="0"/>
        <c:ser>
          <c:idx val="0"/>
          <c:order val="0"/>
          <c:tx>
            <c:strRef>
              <c:f>'G11'!$A$4</c:f>
              <c:strCache>
                <c:ptCount val="1"/>
                <c:pt idx="0">
                  <c:v>2010-2015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32FF"/>
              </a:solidFill>
              <a:ln w="57150">
                <a:solidFill>
                  <a:srgbClr val="0032FF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'G11'!$B$3:$H$3</c:f>
              <c:strCache>
                <c:ptCount val="7"/>
                <c:pt idx="0">
                  <c:v>Pred 1919</c:v>
                </c:pt>
                <c:pt idx="1">
                  <c:v>1919-1945</c:v>
                </c:pt>
                <c:pt idx="2">
                  <c:v>1946-1960</c:v>
                </c:pt>
                <c:pt idx="3">
                  <c:v>1961-1980</c:v>
                </c:pt>
                <c:pt idx="4">
                  <c:v>1981-2000</c:v>
                </c:pt>
                <c:pt idx="5">
                  <c:v>2001-2010</c:v>
                </c:pt>
                <c:pt idx="6">
                  <c:v>2011-2015</c:v>
                </c:pt>
              </c:strCache>
            </c:strRef>
          </c:cat>
          <c:val>
            <c:numRef>
              <c:f>'G11'!$B$4:$H$4</c:f>
              <c:numCache>
                <c:formatCode>0%</c:formatCode>
                <c:ptCount val="7"/>
                <c:pt idx="0">
                  <c:v>4.6179226917675363E-2</c:v>
                </c:pt>
                <c:pt idx="1">
                  <c:v>0.15272531966667985</c:v>
                </c:pt>
                <c:pt idx="2">
                  <c:v>0.28368124886583596</c:v>
                </c:pt>
                <c:pt idx="3">
                  <c:v>0.40503596231211331</c:v>
                </c:pt>
                <c:pt idx="4">
                  <c:v>0.11127160229613287</c:v>
                </c:pt>
                <c:pt idx="5">
                  <c:v>1.1066399415715373E-3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0E-4397-B0CF-C4D4F0E6B34D}"/>
            </c:ext>
          </c:extLst>
        </c:ser>
        <c:ser>
          <c:idx val="1"/>
          <c:order val="1"/>
          <c:tx>
            <c:strRef>
              <c:f>'G11'!$A$5</c:f>
              <c:strCache>
                <c:ptCount val="1"/>
                <c:pt idx="0">
                  <c:v>2016 a neskôr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A0A0A0"/>
              </a:solidFill>
              <a:ln w="57150">
                <a:solidFill>
                  <a:srgbClr val="A0A0A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'G11'!$B$3:$H$3</c:f>
              <c:strCache>
                <c:ptCount val="7"/>
                <c:pt idx="0">
                  <c:v>Pred 1919</c:v>
                </c:pt>
                <c:pt idx="1">
                  <c:v>1919-1945</c:v>
                </c:pt>
                <c:pt idx="2">
                  <c:v>1946-1960</c:v>
                </c:pt>
                <c:pt idx="3">
                  <c:v>1961-1980</c:v>
                </c:pt>
                <c:pt idx="4">
                  <c:v>1981-2000</c:v>
                </c:pt>
                <c:pt idx="5">
                  <c:v>2001-2010</c:v>
                </c:pt>
                <c:pt idx="6">
                  <c:v>2011-2015</c:v>
                </c:pt>
              </c:strCache>
            </c:strRef>
          </c:cat>
          <c:val>
            <c:numRef>
              <c:f>'G11'!$B$5:$H$5</c:f>
              <c:numCache>
                <c:formatCode>0%</c:formatCode>
                <c:ptCount val="7"/>
                <c:pt idx="0">
                  <c:v>5.0298153320170423E-2</c:v>
                </c:pt>
                <c:pt idx="1">
                  <c:v>0.15798904200942659</c:v>
                </c:pt>
                <c:pt idx="2">
                  <c:v>0.30017924881589986</c:v>
                </c:pt>
                <c:pt idx="3">
                  <c:v>0.36602214916288378</c:v>
                </c:pt>
                <c:pt idx="4">
                  <c:v>0.11598425012005871</c:v>
                </c:pt>
                <c:pt idx="5">
                  <c:v>8.0980065249399869E-3</c:v>
                </c:pt>
                <c:pt idx="6">
                  <c:v>1.2041277483698489E-3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0E-4397-B0CF-C4D4F0E6B34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37352544"/>
        <c:axId val="1937335136"/>
      </c:lineChart>
      <c:catAx>
        <c:axId val="19373525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egoe UI Semibold" panose="020B0702040204020203" pitchFamily="34" charset="0"/>
                    <a:ea typeface="+mn-ea"/>
                    <a:cs typeface="Segoe UI Semibold" panose="020B0702040204020203" pitchFamily="34" charset="0"/>
                  </a:defRPr>
                </a:pPr>
                <a:r>
                  <a:rPr lang="sk-SK" sz="900">
                    <a:latin typeface="Segoe UI Semibold" panose="020B0702040204020203" pitchFamily="34" charset="0"/>
                    <a:cs typeface="Segoe UI Semibold" panose="020B0702040204020203" pitchFamily="34" charset="0"/>
                  </a:rPr>
                  <a:t>Obdobie výstavby</a:t>
                </a:r>
              </a:p>
            </c:rich>
          </c:tx>
          <c:layout>
            <c:manualLayout>
              <c:xMode val="edge"/>
              <c:yMode val="edge"/>
              <c:x val="0.39659891989941048"/>
              <c:y val="0.865826541082071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egoe UI Semibold" panose="020B0702040204020203" pitchFamily="34" charset="0"/>
                  <a:ea typeface="+mn-ea"/>
                  <a:cs typeface="Segoe UI Semibold" panose="020B0702040204020203" pitchFamily="34" charset="0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937335136"/>
        <c:crosses val="autoZero"/>
        <c:auto val="1"/>
        <c:lblAlgn val="ctr"/>
        <c:lblOffset val="100"/>
        <c:noMultiLvlLbl val="0"/>
      </c:catAx>
      <c:valAx>
        <c:axId val="19373351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egoe UI Semibold" panose="020B0702040204020203" pitchFamily="34" charset="0"/>
                    <a:ea typeface="+mn-ea"/>
                    <a:cs typeface="Segoe UI Semibold" panose="020B0702040204020203" pitchFamily="34" charset="0"/>
                  </a:defRPr>
                </a:pPr>
                <a:r>
                  <a:rPr lang="sk-SK" sz="900">
                    <a:latin typeface="Segoe UI Semibold" panose="020B0702040204020203" pitchFamily="34" charset="0"/>
                    <a:cs typeface="Segoe UI Semibold" panose="020B0702040204020203" pitchFamily="34" charset="0"/>
                  </a:rPr>
                  <a:t>Podiel na dosiahnutej úspore</a:t>
                </a:r>
              </a:p>
            </c:rich>
          </c:tx>
          <c:layout>
            <c:manualLayout>
              <c:xMode val="edge"/>
              <c:yMode val="edge"/>
              <c:x val="7.8534031413612562E-3"/>
              <c:y val="0.29291569154148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egoe UI Semibold" panose="020B0702040204020203" pitchFamily="34" charset="0"/>
                  <a:ea typeface="+mn-ea"/>
                  <a:cs typeface="Segoe UI Semibold" panose="020B0702040204020203" pitchFamily="34" charset="0"/>
                </a:defRPr>
              </a:pPr>
              <a:endParaRPr lang="sk-SK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93735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r>
              <a:rPr lang="sk-SK"/>
              <a:t>Bytové</a:t>
            </a:r>
            <a:r>
              <a:rPr lang="sk-SK" baseline="0"/>
              <a:t> domy</a:t>
            </a:r>
            <a:endParaRPr lang="sk-SK"/>
          </a:p>
        </c:rich>
      </c:tx>
      <c:layout>
        <c:manualLayout>
          <c:xMode val="edge"/>
          <c:yMode val="edge"/>
          <c:x val="0.41739465779773915"/>
          <c:y val="1.76730486008836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'G11'!$A$8</c:f>
              <c:strCache>
                <c:ptCount val="1"/>
                <c:pt idx="0">
                  <c:v>2010-2015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32FF"/>
              </a:solidFill>
              <a:ln w="57150">
                <a:solidFill>
                  <a:srgbClr val="0032FF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'G11'!$B$7:$H$7</c:f>
              <c:strCache>
                <c:ptCount val="7"/>
                <c:pt idx="0">
                  <c:v>Pred 1919</c:v>
                </c:pt>
                <c:pt idx="1">
                  <c:v>1919-1945</c:v>
                </c:pt>
                <c:pt idx="2">
                  <c:v>1946-1960</c:v>
                </c:pt>
                <c:pt idx="3">
                  <c:v>1961-1980</c:v>
                </c:pt>
                <c:pt idx="4">
                  <c:v>1981-2000</c:v>
                </c:pt>
                <c:pt idx="5">
                  <c:v>2001-2010</c:v>
                </c:pt>
                <c:pt idx="6">
                  <c:v>2011-2015</c:v>
                </c:pt>
              </c:strCache>
            </c:strRef>
          </c:cat>
          <c:val>
            <c:numRef>
              <c:f>'G11'!$B$8:$H$8</c:f>
              <c:numCache>
                <c:formatCode>0%</c:formatCode>
                <c:ptCount val="7"/>
                <c:pt idx="0">
                  <c:v>8.28866061012116E-3</c:v>
                </c:pt>
                <c:pt idx="1">
                  <c:v>2.9479649896303375E-2</c:v>
                </c:pt>
                <c:pt idx="2">
                  <c:v>0.11463323140484397</c:v>
                </c:pt>
                <c:pt idx="3">
                  <c:v>0.61214117840551152</c:v>
                </c:pt>
                <c:pt idx="4">
                  <c:v>0.2349474298321787</c:v>
                </c:pt>
                <c:pt idx="5">
                  <c:v>5.0984985104710837E-4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0D-43FA-BE31-BAE7172916E7}"/>
            </c:ext>
          </c:extLst>
        </c:ser>
        <c:ser>
          <c:idx val="1"/>
          <c:order val="1"/>
          <c:tx>
            <c:strRef>
              <c:f>'G11'!$A$9</c:f>
              <c:strCache>
                <c:ptCount val="1"/>
                <c:pt idx="0">
                  <c:v>2016 a neskôr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A0A0A0"/>
              </a:solidFill>
              <a:ln w="57150">
                <a:solidFill>
                  <a:srgbClr val="A0A0A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'G11'!$B$7:$H$7</c:f>
              <c:strCache>
                <c:ptCount val="7"/>
                <c:pt idx="0">
                  <c:v>Pred 1919</c:v>
                </c:pt>
                <c:pt idx="1">
                  <c:v>1919-1945</c:v>
                </c:pt>
                <c:pt idx="2">
                  <c:v>1946-1960</c:v>
                </c:pt>
                <c:pt idx="3">
                  <c:v>1961-1980</c:v>
                </c:pt>
                <c:pt idx="4">
                  <c:v>1981-2000</c:v>
                </c:pt>
                <c:pt idx="5">
                  <c:v>2001-2010</c:v>
                </c:pt>
                <c:pt idx="6">
                  <c:v>2011-2015</c:v>
                </c:pt>
              </c:strCache>
            </c:strRef>
          </c:cat>
          <c:val>
            <c:numRef>
              <c:f>'G11'!$B$9:$H$9</c:f>
              <c:numCache>
                <c:formatCode>0%</c:formatCode>
                <c:ptCount val="7"/>
                <c:pt idx="0">
                  <c:v>9.5141056058110716E-3</c:v>
                </c:pt>
                <c:pt idx="1">
                  <c:v>2.6769001072631936E-2</c:v>
                </c:pt>
                <c:pt idx="2">
                  <c:v>0.12408775419129593</c:v>
                </c:pt>
                <c:pt idx="3">
                  <c:v>0.55654917606636523</c:v>
                </c:pt>
                <c:pt idx="4">
                  <c:v>0.28073358439431501</c:v>
                </c:pt>
                <c:pt idx="5">
                  <c:v>2.1614612219752923E-3</c:v>
                </c:pt>
                <c:pt idx="6">
                  <c:v>1.8491744760871636E-4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0D-43FA-BE31-BAE7172916E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37338400"/>
        <c:axId val="1937324800"/>
      </c:lineChart>
      <c:catAx>
        <c:axId val="1937338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egoe UI Semibold" panose="020B0702040204020203" pitchFamily="34" charset="0"/>
                    <a:ea typeface="+mn-ea"/>
                    <a:cs typeface="Segoe UI Semibold" panose="020B0702040204020203" pitchFamily="34" charset="0"/>
                  </a:defRPr>
                </a:pPr>
                <a:r>
                  <a:rPr lang="sk-SK" sz="900">
                    <a:latin typeface="Segoe UI Semibold" panose="020B0702040204020203" pitchFamily="34" charset="0"/>
                    <a:cs typeface="Segoe UI Semibold" panose="020B0702040204020203" pitchFamily="34" charset="0"/>
                  </a:rPr>
                  <a:t>Obdobie výstavby</a:t>
                </a:r>
              </a:p>
            </c:rich>
          </c:tx>
          <c:layout>
            <c:manualLayout>
              <c:xMode val="edge"/>
              <c:yMode val="edge"/>
              <c:x val="0.41671053753659842"/>
              <c:y val="0.862090614961789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egoe UI Semibold" panose="020B0702040204020203" pitchFamily="34" charset="0"/>
                  <a:ea typeface="+mn-ea"/>
                  <a:cs typeface="Segoe UI Semibold" panose="020B0702040204020203" pitchFamily="34" charset="0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937324800"/>
        <c:crosses val="autoZero"/>
        <c:auto val="1"/>
        <c:lblAlgn val="ctr"/>
        <c:lblOffset val="100"/>
        <c:noMultiLvlLbl val="0"/>
      </c:catAx>
      <c:valAx>
        <c:axId val="19373248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egoe UI Semibold" panose="020B0702040204020203" pitchFamily="34" charset="0"/>
                    <a:ea typeface="+mn-ea"/>
                    <a:cs typeface="Segoe UI Semibold" panose="020B0702040204020203" pitchFamily="34" charset="0"/>
                  </a:defRPr>
                </a:pPr>
                <a:r>
                  <a:rPr lang="sk-SK" sz="900">
                    <a:latin typeface="Segoe UI Semibold" panose="020B0702040204020203" pitchFamily="34" charset="0"/>
                    <a:cs typeface="Segoe UI Semibold" panose="020B0702040204020203" pitchFamily="34" charset="0"/>
                  </a:rPr>
                  <a:t>Podiel</a:t>
                </a:r>
                <a:r>
                  <a:rPr lang="sk-SK" sz="900" baseline="0">
                    <a:latin typeface="Segoe UI Semibold" panose="020B0702040204020203" pitchFamily="34" charset="0"/>
                    <a:cs typeface="Segoe UI Semibold" panose="020B0702040204020203" pitchFamily="34" charset="0"/>
                  </a:rPr>
                  <a:t> na dosiahnutej úspore</a:t>
                </a:r>
                <a:endParaRPr lang="sk-SK" sz="900">
                  <a:latin typeface="Segoe UI Semibold" panose="020B0702040204020203" pitchFamily="34" charset="0"/>
                  <a:cs typeface="Segoe UI Semibold" panose="020B0702040204020203" pitchFamily="34" charset="0"/>
                </a:endParaRPr>
              </a:p>
            </c:rich>
          </c:tx>
          <c:layout>
            <c:manualLayout>
              <c:xMode val="edge"/>
              <c:yMode val="edge"/>
              <c:x val="1.2033694344163659E-2"/>
              <c:y val="0.276968214024793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egoe UI Semibold" panose="020B0702040204020203" pitchFamily="34" charset="0"/>
                  <a:ea typeface="+mn-ea"/>
                  <a:cs typeface="Segoe UI Semibold" panose="020B0702040204020203" pitchFamily="34" charset="0"/>
                </a:defRPr>
              </a:pPr>
              <a:endParaRPr lang="sk-SK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93733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'G13'!$B$1</c:f>
              <c:strCache>
                <c:ptCount val="1"/>
                <c:pt idx="0">
                  <c:v>Bytové domy</c:v>
                </c:pt>
              </c:strCache>
            </c:strRef>
          </c:tx>
          <c:spPr>
            <a:ln>
              <a:solidFill>
                <a:srgbClr val="C8C8C8"/>
              </a:solidFill>
            </a:ln>
          </c:spPr>
          <c:dPt>
            <c:idx val="0"/>
            <c:bubble3D val="0"/>
            <c:spPr>
              <a:solidFill>
                <a:srgbClr val="050EBB"/>
              </a:solidFill>
              <a:ln>
                <a:solidFill>
                  <a:srgbClr val="C8C8C8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C0C-4F95-BE26-84AEA3EC291C}"/>
              </c:ext>
            </c:extLst>
          </c:dPt>
          <c:dPt>
            <c:idx val="1"/>
            <c:bubble3D val="0"/>
            <c:spPr>
              <a:solidFill>
                <a:srgbClr val="A0A0A0"/>
              </a:solidFill>
              <a:ln>
                <a:solidFill>
                  <a:srgbClr val="C8C8C8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C0C-4F95-BE26-84AEA3EC291C}"/>
              </c:ext>
            </c:extLst>
          </c:dPt>
          <c:dPt>
            <c:idx val="2"/>
            <c:bubble3D val="0"/>
            <c:spPr>
              <a:solidFill>
                <a:srgbClr val="3C96FF"/>
              </a:solidFill>
              <a:ln>
                <a:solidFill>
                  <a:srgbClr val="C8C8C8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C0C-4F95-BE26-84AEA3EC291C}"/>
              </c:ext>
            </c:extLst>
          </c:dPt>
          <c:dLbls>
            <c:dLbl>
              <c:idx val="1"/>
              <c:layout>
                <c:manualLayout>
                  <c:x val="-3.0709101060859906E-2"/>
                  <c:y val="-3.69237353329910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0C-4F95-BE26-84AEA3EC291C}"/>
                </c:ext>
              </c:extLst>
            </c:dLbl>
            <c:dLbl>
              <c:idx val="2"/>
              <c:layout>
                <c:manualLayout>
                  <c:x val="0"/>
                  <c:y val="-3.3231361799691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0C-4F95-BE26-84AEA3EC291C}"/>
                </c:ext>
              </c:extLst>
            </c:dLbl>
            <c:spPr>
              <a:solidFill>
                <a:schemeClr val="bg2">
                  <a:alpha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'G14'!$A$2:$A$4</c:f>
              <c:strCache>
                <c:ptCount val="3"/>
                <c:pt idx="0">
                  <c:v>Zateplenie plášťa</c:v>
                </c:pt>
                <c:pt idx="1">
                  <c:v>Výmena okien</c:v>
                </c:pt>
                <c:pt idx="2">
                  <c:v>Zateplenie strechy</c:v>
                </c:pt>
              </c:strCache>
            </c:strRef>
          </c:cat>
          <c:val>
            <c:numRef>
              <c:f>'G13'!$B$2:$B$4</c:f>
              <c:numCache>
                <c:formatCode>0.00</c:formatCode>
                <c:ptCount val="3"/>
                <c:pt idx="0">
                  <c:v>0.62480126037561423</c:v>
                </c:pt>
                <c:pt idx="1">
                  <c:v>0.16411551610070596</c:v>
                </c:pt>
                <c:pt idx="2">
                  <c:v>7.99817888413344E-3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0C-4F95-BE26-84AEA3EC291C}"/>
            </c:ext>
          </c:extLst>
        </c:ser>
        <c:ser>
          <c:idx val="2"/>
          <c:order val="1"/>
          <c:tx>
            <c:strRef>
              <c:f>'G13'!$C$1</c:f>
              <c:strCache>
                <c:ptCount val="1"/>
                <c:pt idx="0">
                  <c:v>Artificial data</c:v>
                </c:pt>
              </c:strCache>
            </c:strRef>
          </c:tx>
          <c:spPr>
            <a:noFill/>
          </c:spPr>
          <c:dPt>
            <c:idx val="0"/>
            <c:bubble3D val="0"/>
            <c:explosion val="17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3C0C-4F95-BE26-84AEA3EC291C}"/>
              </c:ext>
            </c:extLst>
          </c:dPt>
          <c:dPt>
            <c:idx val="1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3C0C-4F95-BE26-84AEA3EC291C}"/>
              </c:ext>
            </c:extLst>
          </c:dPt>
          <c:dPt>
            <c:idx val="2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3C0C-4F95-BE26-84AEA3EC291C}"/>
              </c:ext>
            </c:extLst>
          </c:dPt>
          <c:dLbls>
            <c:delete val="1"/>
          </c:dLbls>
          <c:cat>
            <c:strRef>
              <c:f>'G14'!$A$2:$A$4</c:f>
              <c:strCache>
                <c:ptCount val="3"/>
                <c:pt idx="0">
                  <c:v>Zateplenie plášťa</c:v>
                </c:pt>
                <c:pt idx="1">
                  <c:v>Výmena okien</c:v>
                </c:pt>
                <c:pt idx="2">
                  <c:v>Zateplenie strechy</c:v>
                </c:pt>
              </c:strCache>
            </c:strRef>
          </c:cat>
          <c:val>
            <c:numRef>
              <c:f>'G13'!$C$2:$C$4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C0C-4F95-BE26-84AEA3EC291C}"/>
            </c:ext>
          </c:extLst>
        </c:ser>
        <c:ser>
          <c:idx val="3"/>
          <c:order val="2"/>
          <c:tx>
            <c:strRef>
              <c:f>'G13'!$D$1</c:f>
              <c:strCache>
                <c:ptCount val="1"/>
                <c:pt idx="0">
                  <c:v>Rodinné domy</c:v>
                </c:pt>
              </c:strCache>
            </c:strRef>
          </c:tx>
          <c:spPr>
            <a:ln>
              <a:solidFill>
                <a:srgbClr val="C8C8C8"/>
              </a:solidFill>
            </a:ln>
          </c:spPr>
          <c:dPt>
            <c:idx val="0"/>
            <c:bubble3D val="0"/>
            <c:spPr>
              <a:solidFill>
                <a:srgbClr val="050EBB"/>
              </a:solidFill>
              <a:ln>
                <a:solidFill>
                  <a:srgbClr val="C8C8C8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C0C-4F95-BE26-84AEA3EC291C}"/>
              </c:ext>
            </c:extLst>
          </c:dPt>
          <c:dPt>
            <c:idx val="1"/>
            <c:bubble3D val="0"/>
            <c:spPr>
              <a:solidFill>
                <a:srgbClr val="A0A0A0"/>
              </a:solidFill>
              <a:ln>
                <a:solidFill>
                  <a:srgbClr val="C8C8C8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C0C-4F95-BE26-84AEA3EC291C}"/>
              </c:ext>
            </c:extLst>
          </c:dPt>
          <c:dPt>
            <c:idx val="2"/>
            <c:bubble3D val="0"/>
            <c:spPr>
              <a:solidFill>
                <a:srgbClr val="3C96FF"/>
              </a:solidFill>
              <a:ln>
                <a:solidFill>
                  <a:srgbClr val="C8C8C8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C0C-4F95-BE26-84AEA3EC291C}"/>
              </c:ext>
            </c:extLst>
          </c:dPt>
          <c:dLbls>
            <c:spPr>
              <a:solidFill>
                <a:schemeClr val="bg2">
                  <a:alpha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'G14'!$A$2:$A$4</c:f>
              <c:strCache>
                <c:ptCount val="3"/>
                <c:pt idx="0">
                  <c:v>Zateplenie plášťa</c:v>
                </c:pt>
                <c:pt idx="1">
                  <c:v>Výmena okien</c:v>
                </c:pt>
                <c:pt idx="2">
                  <c:v>Zateplenie strechy</c:v>
                </c:pt>
              </c:strCache>
            </c:strRef>
          </c:cat>
          <c:val>
            <c:numRef>
              <c:f>'G13'!$D$2:$D$4</c:f>
              <c:numCache>
                <c:formatCode>0.00</c:formatCode>
                <c:ptCount val="3"/>
                <c:pt idx="0">
                  <c:v>6.2407027430132427</c:v>
                </c:pt>
                <c:pt idx="1">
                  <c:v>0.90634583125180923</c:v>
                </c:pt>
                <c:pt idx="2">
                  <c:v>0.5359927885084228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C0C-4F95-BE26-84AEA3EC29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19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ln>
                <a:noFill/>
              </a:ln>
              <a:solidFill>
                <a:schemeClr val="tx1"/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n>
            <a:noFill/>
          </a:ln>
          <a:solidFill>
            <a:schemeClr val="tx1"/>
          </a:solidFill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'G14'!$B$1</c:f>
              <c:strCache>
                <c:ptCount val="1"/>
                <c:pt idx="0">
                  <c:v>Bytové domy</c:v>
                </c:pt>
              </c:strCache>
            </c:strRef>
          </c:tx>
          <c:spPr>
            <a:ln>
              <a:solidFill>
                <a:srgbClr val="C8C8C8"/>
              </a:solidFill>
            </a:ln>
          </c:spPr>
          <c:dPt>
            <c:idx val="0"/>
            <c:bubble3D val="0"/>
            <c:spPr>
              <a:solidFill>
                <a:srgbClr val="050EBB"/>
              </a:solidFill>
              <a:ln>
                <a:solidFill>
                  <a:srgbClr val="C8C8C8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878-4A88-B5FE-9C7F56351DB3}"/>
              </c:ext>
            </c:extLst>
          </c:dPt>
          <c:dPt>
            <c:idx val="1"/>
            <c:bubble3D val="0"/>
            <c:spPr>
              <a:solidFill>
                <a:srgbClr val="A0A0A0"/>
              </a:solidFill>
              <a:ln>
                <a:solidFill>
                  <a:srgbClr val="C8C8C8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878-4A88-B5FE-9C7F56351DB3}"/>
              </c:ext>
            </c:extLst>
          </c:dPt>
          <c:dPt>
            <c:idx val="2"/>
            <c:bubble3D val="0"/>
            <c:spPr>
              <a:solidFill>
                <a:srgbClr val="3C96FF"/>
              </a:solidFill>
              <a:ln>
                <a:solidFill>
                  <a:srgbClr val="C8C8C8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878-4A88-B5FE-9C7F56351DB3}"/>
              </c:ext>
            </c:extLst>
          </c:dPt>
          <c:dLbls>
            <c:dLbl>
              <c:idx val="1"/>
              <c:layout>
                <c:manualLayout>
                  <c:x val="-3.0709101060859906E-2"/>
                  <c:y val="-3.69237353329910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78-4A88-B5FE-9C7F56351DB3}"/>
                </c:ext>
              </c:extLst>
            </c:dLbl>
            <c:dLbl>
              <c:idx val="2"/>
              <c:layout>
                <c:manualLayout>
                  <c:x val="0"/>
                  <c:y val="-3.3231361799691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78-4A88-B5FE-9C7F56351DB3}"/>
                </c:ext>
              </c:extLst>
            </c:dLbl>
            <c:spPr>
              <a:solidFill>
                <a:schemeClr val="bg2">
                  <a:alpha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'G14'!$A$2:$A$4</c:f>
              <c:strCache>
                <c:ptCount val="3"/>
                <c:pt idx="0">
                  <c:v>Zateplenie plášťa</c:v>
                </c:pt>
                <c:pt idx="1">
                  <c:v>Výmena okien</c:v>
                </c:pt>
                <c:pt idx="2">
                  <c:v>Zateplenie strechy</c:v>
                </c:pt>
              </c:strCache>
            </c:strRef>
          </c:cat>
          <c:val>
            <c:numRef>
              <c:f>'G14'!$B$2:$B$4</c:f>
              <c:numCache>
                <c:formatCode>0.00</c:formatCode>
                <c:ptCount val="3"/>
                <c:pt idx="0">
                  <c:v>0.80201777741433411</c:v>
                </c:pt>
                <c:pt idx="1">
                  <c:v>0.17730631013135931</c:v>
                </c:pt>
                <c:pt idx="2">
                  <c:v>1.254878335062767E-2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878-4A88-B5FE-9C7F56351DB3}"/>
            </c:ext>
          </c:extLst>
        </c:ser>
        <c:ser>
          <c:idx val="2"/>
          <c:order val="1"/>
          <c:tx>
            <c:strRef>
              <c:f>'G14'!$C$1</c:f>
              <c:strCache>
                <c:ptCount val="1"/>
                <c:pt idx="0">
                  <c:v>Artificial data</c:v>
                </c:pt>
              </c:strCache>
            </c:strRef>
          </c:tx>
          <c:spPr>
            <a:noFill/>
          </c:spPr>
          <c:dPt>
            <c:idx val="0"/>
            <c:bubble3D val="0"/>
            <c:explosion val="17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A878-4A88-B5FE-9C7F56351DB3}"/>
              </c:ext>
            </c:extLst>
          </c:dPt>
          <c:dPt>
            <c:idx val="1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9F1-4953-9414-36E284BEDF4C}"/>
              </c:ext>
            </c:extLst>
          </c:dPt>
          <c:dPt>
            <c:idx val="2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9F1-4953-9414-36E284BEDF4C}"/>
              </c:ext>
            </c:extLst>
          </c:dPt>
          <c:dLbls>
            <c:delete val="1"/>
          </c:dLbls>
          <c:cat>
            <c:strRef>
              <c:f>'G14'!$A$2:$A$4</c:f>
              <c:strCache>
                <c:ptCount val="3"/>
                <c:pt idx="0">
                  <c:v>Zateplenie plášťa</c:v>
                </c:pt>
                <c:pt idx="1">
                  <c:v>Výmena okien</c:v>
                </c:pt>
                <c:pt idx="2">
                  <c:v>Zateplenie strechy</c:v>
                </c:pt>
              </c:strCache>
            </c:strRef>
          </c:cat>
          <c:val>
            <c:numRef>
              <c:f>'G14'!$C$2:$C$4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878-4A88-B5FE-9C7F56351DB3}"/>
            </c:ext>
          </c:extLst>
        </c:ser>
        <c:ser>
          <c:idx val="3"/>
          <c:order val="2"/>
          <c:tx>
            <c:strRef>
              <c:f>'G14'!$D$1</c:f>
              <c:strCache>
                <c:ptCount val="1"/>
                <c:pt idx="0">
                  <c:v>Rodinné domy</c:v>
                </c:pt>
              </c:strCache>
            </c:strRef>
          </c:tx>
          <c:spPr>
            <a:ln>
              <a:solidFill>
                <a:srgbClr val="C8C8C8"/>
              </a:solidFill>
            </a:ln>
          </c:spPr>
          <c:dPt>
            <c:idx val="0"/>
            <c:bubble3D val="0"/>
            <c:spPr>
              <a:solidFill>
                <a:srgbClr val="050EBB"/>
              </a:solidFill>
              <a:ln>
                <a:solidFill>
                  <a:srgbClr val="C8C8C8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878-4A88-B5FE-9C7F56351DB3}"/>
              </c:ext>
            </c:extLst>
          </c:dPt>
          <c:dPt>
            <c:idx val="1"/>
            <c:bubble3D val="0"/>
            <c:spPr>
              <a:solidFill>
                <a:srgbClr val="A0A0A0"/>
              </a:solidFill>
              <a:ln>
                <a:solidFill>
                  <a:srgbClr val="C8C8C8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878-4A88-B5FE-9C7F56351DB3}"/>
              </c:ext>
            </c:extLst>
          </c:dPt>
          <c:dPt>
            <c:idx val="2"/>
            <c:bubble3D val="0"/>
            <c:spPr>
              <a:solidFill>
                <a:srgbClr val="3C96FF"/>
              </a:solidFill>
              <a:ln>
                <a:solidFill>
                  <a:srgbClr val="C8C8C8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878-4A88-B5FE-9C7F56351DB3}"/>
              </c:ext>
            </c:extLst>
          </c:dPt>
          <c:dLbls>
            <c:spPr>
              <a:solidFill>
                <a:schemeClr val="bg2">
                  <a:alpha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'G14'!$A$2:$A$4</c:f>
              <c:strCache>
                <c:ptCount val="3"/>
                <c:pt idx="0">
                  <c:v>Zateplenie plášťa</c:v>
                </c:pt>
                <c:pt idx="1">
                  <c:v>Výmena okien</c:v>
                </c:pt>
                <c:pt idx="2">
                  <c:v>Zateplenie strechy</c:v>
                </c:pt>
              </c:strCache>
            </c:strRef>
          </c:cat>
          <c:val>
            <c:numRef>
              <c:f>'G14'!$D$2:$D$4</c:f>
              <c:numCache>
                <c:formatCode>0.00</c:formatCode>
                <c:ptCount val="3"/>
                <c:pt idx="0">
                  <c:v>6.3683027577692535</c:v>
                </c:pt>
                <c:pt idx="1">
                  <c:v>0.94928404090454788</c:v>
                </c:pt>
                <c:pt idx="2">
                  <c:v>0.77084682609829047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878-4A88-B5FE-9C7F56351D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19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ln>
                <a:noFill/>
              </a:ln>
              <a:solidFill>
                <a:schemeClr val="tx1"/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n>
            <a:noFill/>
          </a:ln>
          <a:solidFill>
            <a:schemeClr val="tx1"/>
          </a:solidFill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319286571014188"/>
          <c:y val="9.1803278688524587E-2"/>
          <c:w val="0.58690916025554163"/>
          <c:h val="0.79915528591712925"/>
        </c:manualLayout>
      </c:layout>
      <c:barChart>
        <c:barDir val="bar"/>
        <c:grouping val="clustered"/>
        <c:varyColors val="0"/>
        <c:ser>
          <c:idx val="1"/>
          <c:order val="0"/>
          <c:tx>
            <c:v>do 60 rokov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9.204423217589604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FF-4158-BB3B-9935AD3576DC}"/>
                </c:ext>
              </c:extLst>
            </c:dLbl>
            <c:dLbl>
              <c:idx val="1"/>
              <c:layout>
                <c:manualLayout>
                  <c:x val="-9.3476719171695548E-17"/>
                  <c:y val="-1.46485951551138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FF-4158-BB3B-9935AD3576DC}"/>
                </c:ext>
              </c:extLst>
            </c:dLbl>
            <c:dLbl>
              <c:idx val="2"/>
              <c:layout>
                <c:manualLayout>
                  <c:x val="-5.1678435033098834E-3"/>
                  <c:y val="-1.40351964201196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FF-4158-BB3B-9935AD3576DC}"/>
                </c:ext>
              </c:extLst>
            </c:dLbl>
            <c:dLbl>
              <c:idx val="3"/>
              <c:layout>
                <c:manualLayout>
                  <c:x val="-2.6184489845079116E-3"/>
                  <c:y val="-1.49552945226109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FF-4158-BB3B-9935AD3576DC}"/>
                </c:ext>
              </c:extLst>
            </c:dLbl>
            <c:dLbl>
              <c:idx val="4"/>
              <c:layout>
                <c:manualLayout>
                  <c:x val="-9.3476719171695548E-17"/>
                  <c:y val="-1.2271416892560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FF-4158-BB3B-9935AD3576DC}"/>
                </c:ext>
              </c:extLst>
            </c:dLbl>
            <c:dLbl>
              <c:idx val="5"/>
              <c:layout>
                <c:manualLayout>
                  <c:x val="-1.3810893141225417E-4"/>
                  <c:y val="-6.51916871046856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FF-4158-BB3B-9935AD3576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'G15'!$A$2:$A$7</c:f>
              <c:strCache>
                <c:ptCount val="6"/>
                <c:pt idx="0">
                  <c:v>Rodinné domy - výmena okien</c:v>
                </c:pt>
                <c:pt idx="1">
                  <c:v>Bytové domy - výmena okien</c:v>
                </c:pt>
                <c:pt idx="2">
                  <c:v>Rodinné domy - zateplenie strechy</c:v>
                </c:pt>
                <c:pt idx="3">
                  <c:v>Bytové domy - zateplenie strechy</c:v>
                </c:pt>
                <c:pt idx="4">
                  <c:v>Rodinné domy - zateplenie plášťa</c:v>
                </c:pt>
                <c:pt idx="5">
                  <c:v>Bytové domy - zateplenie plášťa</c:v>
                </c:pt>
              </c:strCache>
            </c:strRef>
          </c:cat>
          <c:val>
            <c:numRef>
              <c:f>'G15'!$B$2:$B$7</c:f>
              <c:numCache>
                <c:formatCode>0.00</c:formatCode>
                <c:ptCount val="6"/>
                <c:pt idx="0">
                  <c:v>1.0909995688077692</c:v>
                </c:pt>
                <c:pt idx="1">
                  <c:v>1.2366220384766153</c:v>
                </c:pt>
                <c:pt idx="2">
                  <c:v>1.8646633025343065</c:v>
                </c:pt>
                <c:pt idx="3">
                  <c:v>1.829917008824955</c:v>
                </c:pt>
                <c:pt idx="4">
                  <c:v>1.4286152590351515</c:v>
                </c:pt>
                <c:pt idx="5">
                  <c:v>1.72907615826171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FF-4158-BB3B-9935AD3576DC}"/>
            </c:ext>
          </c:extLst>
        </c:ser>
        <c:ser>
          <c:idx val="0"/>
          <c:order val="1"/>
          <c:tx>
            <c:v>do 45 rokov</c:v>
          </c:tx>
          <c:spPr>
            <a:solidFill>
              <a:srgbClr val="050EBB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6481835564054471E-3"/>
                  <c:y val="-2.62295081967213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66-4866-88A8-0D672B13D663}"/>
                </c:ext>
              </c:extLst>
            </c:dLbl>
            <c:dLbl>
              <c:idx val="1"/>
              <c:layout>
                <c:manualLayout>
                  <c:x val="-7.6481835564053535E-3"/>
                  <c:y val="-2.62295081967213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66-4866-88A8-0D672B13D663}"/>
                </c:ext>
              </c:extLst>
            </c:dLbl>
            <c:dLbl>
              <c:idx val="2"/>
              <c:layout>
                <c:manualLayout>
                  <c:x val="-7.6481835564053535E-3"/>
                  <c:y val="-2.1857923497267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66-4866-88A8-0D672B13D663}"/>
                </c:ext>
              </c:extLst>
            </c:dLbl>
            <c:dLbl>
              <c:idx val="3"/>
              <c:layout>
                <c:manualLayout>
                  <c:x val="-7.6481835564053535E-3"/>
                  <c:y val="-1.31147540983607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66-4866-88A8-0D672B13D663}"/>
                </c:ext>
              </c:extLst>
            </c:dLbl>
            <c:dLbl>
              <c:idx val="4"/>
              <c:layout>
                <c:manualLayout>
                  <c:x val="-5.0987890376037563E-3"/>
                  <c:y val="-3.06010928961749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66-4866-88A8-0D672B13D663}"/>
                </c:ext>
              </c:extLst>
            </c:dLbl>
            <c:dLbl>
              <c:idx val="5"/>
              <c:layout>
                <c:manualLayout>
                  <c:x val="-2.618486514794449E-3"/>
                  <c:y val="-1.40350877192982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FF-4158-BB3B-9935AD3576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'G15'!$A$2:$A$7</c:f>
              <c:strCache>
                <c:ptCount val="6"/>
                <c:pt idx="0">
                  <c:v>Rodinné domy - výmena okien</c:v>
                </c:pt>
                <c:pt idx="1">
                  <c:v>Bytové domy - výmena okien</c:v>
                </c:pt>
                <c:pt idx="2">
                  <c:v>Rodinné domy - zateplenie strechy</c:v>
                </c:pt>
                <c:pt idx="3">
                  <c:v>Bytové domy - zateplenie strechy</c:v>
                </c:pt>
                <c:pt idx="4">
                  <c:v>Rodinné domy - zateplenie plášťa</c:v>
                </c:pt>
                <c:pt idx="5">
                  <c:v>Bytové domy - zateplenie plášťa</c:v>
                </c:pt>
              </c:strCache>
            </c:strRef>
          </c:cat>
          <c:val>
            <c:numRef>
              <c:f>'G15'!$C$2:$C$7</c:f>
              <c:numCache>
                <c:formatCode>0.00</c:formatCode>
                <c:ptCount val="6"/>
                <c:pt idx="0">
                  <c:v>1.0178344726485784</c:v>
                </c:pt>
                <c:pt idx="1">
                  <c:v>1.1226756014403247</c:v>
                </c:pt>
                <c:pt idx="2">
                  <c:v>1.5939651344325456</c:v>
                </c:pt>
                <c:pt idx="3">
                  <c:v>1.4743339113133243</c:v>
                </c:pt>
                <c:pt idx="4">
                  <c:v>1.3976847145212721</c:v>
                </c:pt>
                <c:pt idx="5">
                  <c:v>1.4996471553292334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C8-41F2-8F6F-1D39AF3273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937339488"/>
        <c:axId val="1937340032"/>
      </c:barChart>
      <c:catAx>
        <c:axId val="1937339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937340032"/>
        <c:crosses val="autoZero"/>
        <c:auto val="1"/>
        <c:lblAlgn val="ctr"/>
        <c:lblOffset val="100"/>
        <c:noMultiLvlLbl val="0"/>
      </c:catAx>
      <c:valAx>
        <c:axId val="1937340032"/>
        <c:scaling>
          <c:orientation val="minMax"/>
        </c:scaling>
        <c:delete val="0"/>
        <c:axPos val="b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93733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9304507108695538"/>
          <c:y val="2.2938771997762578E-3"/>
          <c:w val="0.57948520297295536"/>
          <c:h val="0.107980207392108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775406086287404E-2"/>
          <c:y val="6.8552457235681694E-2"/>
          <c:w val="0.88509607985748773"/>
          <c:h val="0.75767325530186103"/>
        </c:manualLayout>
      </c:layout>
      <c:lineChart>
        <c:grouping val="standard"/>
        <c:varyColors val="0"/>
        <c:ser>
          <c:idx val="1"/>
          <c:order val="0"/>
          <c:tx>
            <c:strRef>
              <c:f>'G16'!$B$1</c:f>
              <c:strCache>
                <c:ptCount val="1"/>
                <c:pt idx="0">
                  <c:v> Potenciál úspor (TWh)</c:v>
                </c:pt>
              </c:strCache>
            </c:strRef>
          </c:tx>
          <c:spPr>
            <a:ln w="28575" cap="rnd">
              <a:solidFill>
                <a:srgbClr val="3C96FF"/>
              </a:solidFill>
              <a:round/>
            </a:ln>
            <a:effectLst/>
          </c:spPr>
          <c:marker>
            <c:symbol val="none"/>
          </c:marker>
          <c:cat>
            <c:numRef>
              <c:f>'G17'!$A$2:$A$10</c:f>
              <c:numCache>
                <c:formatCode>General</c:formatCode>
                <c:ptCount val="9"/>
                <c:pt idx="0">
                  <c:v>40</c:v>
                </c:pt>
                <c:pt idx="1">
                  <c:v>45</c:v>
                </c:pt>
                <c:pt idx="2">
                  <c:v>50</c:v>
                </c:pt>
                <c:pt idx="3">
                  <c:v>55</c:v>
                </c:pt>
                <c:pt idx="4">
                  <c:v>60</c:v>
                </c:pt>
                <c:pt idx="5">
                  <c:v>65</c:v>
                </c:pt>
                <c:pt idx="6">
                  <c:v>70</c:v>
                </c:pt>
                <c:pt idx="7">
                  <c:v>75</c:v>
                </c:pt>
                <c:pt idx="8">
                  <c:v>80</c:v>
                </c:pt>
              </c:numCache>
            </c:numRef>
          </c:cat>
          <c:val>
            <c:numRef>
              <c:f>'G16'!$B$2:$B$10</c:f>
              <c:numCache>
                <c:formatCode>0.0</c:formatCode>
                <c:ptCount val="9"/>
                <c:pt idx="0">
                  <c:v>7.4845235089374142</c:v>
                </c:pt>
                <c:pt idx="1">
                  <c:v>8.2462166942325403</c:v>
                </c:pt>
                <c:pt idx="2">
                  <c:v>8.4799563181339277</c:v>
                </c:pt>
                <c:pt idx="3">
                  <c:v>8.6139135304132086</c:v>
                </c:pt>
                <c:pt idx="4">
                  <c:v>8.9042303333985657</c:v>
                </c:pt>
                <c:pt idx="5">
                  <c:v>8.9589859451582399</c:v>
                </c:pt>
                <c:pt idx="6">
                  <c:v>9.4265636321364017</c:v>
                </c:pt>
                <c:pt idx="7">
                  <c:v>10.212544916010186</c:v>
                </c:pt>
                <c:pt idx="8">
                  <c:v>10.53622096027873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E4-4634-B15B-F93AB958CC54}"/>
            </c:ext>
          </c:extLst>
        </c:ser>
        <c:ser>
          <c:idx val="2"/>
          <c:order val="1"/>
          <c:tx>
            <c:strRef>
              <c:f>'G16'!$C$1</c:f>
              <c:strCache>
                <c:ptCount val="1"/>
                <c:pt idx="0">
                  <c:v>Náklady (mld. €)</c:v>
                </c:pt>
              </c:strCache>
            </c:strRef>
          </c:tx>
          <c:spPr>
            <a:ln w="28575" cap="rnd">
              <a:solidFill>
                <a:srgbClr val="0032C8"/>
              </a:solidFill>
              <a:round/>
            </a:ln>
            <a:effectLst/>
          </c:spPr>
          <c:marker>
            <c:symbol val="none"/>
          </c:marker>
          <c:cat>
            <c:numRef>
              <c:f>'G17'!$A$2:$A$10</c:f>
              <c:numCache>
                <c:formatCode>General</c:formatCode>
                <c:ptCount val="9"/>
                <c:pt idx="0">
                  <c:v>40</c:v>
                </c:pt>
                <c:pt idx="1">
                  <c:v>45</c:v>
                </c:pt>
                <c:pt idx="2">
                  <c:v>50</c:v>
                </c:pt>
                <c:pt idx="3">
                  <c:v>55</c:v>
                </c:pt>
                <c:pt idx="4">
                  <c:v>60</c:v>
                </c:pt>
                <c:pt idx="5">
                  <c:v>65</c:v>
                </c:pt>
                <c:pt idx="6">
                  <c:v>70</c:v>
                </c:pt>
                <c:pt idx="7">
                  <c:v>75</c:v>
                </c:pt>
                <c:pt idx="8">
                  <c:v>80</c:v>
                </c:pt>
              </c:numCache>
            </c:numRef>
          </c:cat>
          <c:val>
            <c:numRef>
              <c:f>'G16'!$C$2:$C$10</c:f>
              <c:numCache>
                <c:formatCode>0.0</c:formatCode>
                <c:ptCount val="9"/>
                <c:pt idx="0">
                  <c:v>9.656006468144728</c:v>
                </c:pt>
                <c:pt idx="1">
                  <c:v>11.12847711346329</c:v>
                </c:pt>
                <c:pt idx="2">
                  <c:v>11.632420585029799</c:v>
                </c:pt>
                <c:pt idx="3">
                  <c:v>11.940812293672442</c:v>
                </c:pt>
                <c:pt idx="4">
                  <c:v>12.681057738250875</c:v>
                </c:pt>
                <c:pt idx="5">
                  <c:v>12.837981231681635</c:v>
                </c:pt>
                <c:pt idx="6">
                  <c:v>14.266524098654916</c:v>
                </c:pt>
                <c:pt idx="7">
                  <c:v>16.825357152666129</c:v>
                </c:pt>
                <c:pt idx="8">
                  <c:v>17.947720397760104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E4-4634-B15B-F93AB958C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7340576"/>
        <c:axId val="1937353632"/>
      </c:lineChart>
      <c:catAx>
        <c:axId val="19373405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r>
                  <a:rPr lang="sk-SK" sz="900" b="0">
                    <a:latin typeface="Segoe UI Semibold" panose="020B0702040204020203" pitchFamily="34" charset="0"/>
                    <a:cs typeface="Segoe UI Semibold" panose="020B0702040204020203" pitchFamily="34" charset="0"/>
                  </a:rPr>
                  <a:t>Cena zemného plynu [€/MWh]</a:t>
                </a:r>
              </a:p>
            </c:rich>
          </c:tx>
          <c:layout>
            <c:manualLayout>
              <c:xMode val="edge"/>
              <c:yMode val="edge"/>
              <c:x val="0.30050396125426587"/>
              <c:y val="0.923812851038671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egoe UI Semilight" panose="020B0402040204020203" pitchFamily="34" charset="0"/>
                  <a:ea typeface="+mn-ea"/>
                  <a:cs typeface="Segoe UI Semilight" panose="020B0402040204020203" pitchFamily="34" charset="0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937353632"/>
        <c:crosses val="autoZero"/>
        <c:auto val="1"/>
        <c:lblAlgn val="ctr"/>
        <c:lblOffset val="100"/>
        <c:noMultiLvlLbl val="0"/>
      </c:catAx>
      <c:valAx>
        <c:axId val="1937353632"/>
        <c:scaling>
          <c:orientation val="minMax"/>
          <c:max val="25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9373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74474275052968"/>
          <c:y val="4.0869520764663131E-2"/>
          <c:w val="0.6378650560246234"/>
          <c:h val="7.19810326559266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775406086287404E-2"/>
          <c:y val="6.8552457235681694E-2"/>
          <c:w val="0.88509607985748773"/>
          <c:h val="0.75767325530186103"/>
        </c:manualLayout>
      </c:layout>
      <c:lineChart>
        <c:grouping val="standard"/>
        <c:varyColors val="0"/>
        <c:ser>
          <c:idx val="1"/>
          <c:order val="0"/>
          <c:tx>
            <c:strRef>
              <c:f>'G17'!$B$1</c:f>
              <c:strCache>
                <c:ptCount val="1"/>
                <c:pt idx="0">
                  <c:v> Potenciál úspor (TWh)</c:v>
                </c:pt>
              </c:strCache>
            </c:strRef>
          </c:tx>
          <c:spPr>
            <a:ln w="28575" cap="rnd">
              <a:solidFill>
                <a:srgbClr val="3C96FF"/>
              </a:solidFill>
              <a:round/>
            </a:ln>
            <a:effectLst/>
          </c:spPr>
          <c:marker>
            <c:symbol val="none"/>
          </c:marker>
          <c:cat>
            <c:numRef>
              <c:f>'G17'!$A$2:$A$10</c:f>
              <c:numCache>
                <c:formatCode>General</c:formatCode>
                <c:ptCount val="9"/>
                <c:pt idx="0">
                  <c:v>40</c:v>
                </c:pt>
                <c:pt idx="1">
                  <c:v>45</c:v>
                </c:pt>
                <c:pt idx="2">
                  <c:v>50</c:v>
                </c:pt>
                <c:pt idx="3">
                  <c:v>55</c:v>
                </c:pt>
                <c:pt idx="4">
                  <c:v>60</c:v>
                </c:pt>
                <c:pt idx="5">
                  <c:v>65</c:v>
                </c:pt>
                <c:pt idx="6">
                  <c:v>70</c:v>
                </c:pt>
                <c:pt idx="7">
                  <c:v>75</c:v>
                </c:pt>
                <c:pt idx="8">
                  <c:v>80</c:v>
                </c:pt>
              </c:numCache>
            </c:numRef>
          </c:cat>
          <c:val>
            <c:numRef>
              <c:f>'G17'!$B$2:$B$10</c:f>
              <c:numCache>
                <c:formatCode>0.0</c:formatCode>
                <c:ptCount val="9"/>
                <c:pt idx="0">
                  <c:v>8.6011546181726235</c:v>
                </c:pt>
                <c:pt idx="1">
                  <c:v>8.9042303333985231</c:v>
                </c:pt>
                <c:pt idx="2">
                  <c:v>9.0803064956684132</c:v>
                </c:pt>
                <c:pt idx="3">
                  <c:v>10.067815419672334</c:v>
                </c:pt>
                <c:pt idx="4">
                  <c:v>10.536220960278719</c:v>
                </c:pt>
                <c:pt idx="5">
                  <c:v>10.804419719172564</c:v>
                </c:pt>
                <c:pt idx="6">
                  <c:v>10.938052930804213</c:v>
                </c:pt>
                <c:pt idx="7">
                  <c:v>11.17003520194779</c:v>
                </c:pt>
                <c:pt idx="8">
                  <c:v>11.340361636414089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F-4DBC-BDDA-BAE94BF577EA}"/>
            </c:ext>
          </c:extLst>
        </c:ser>
        <c:ser>
          <c:idx val="2"/>
          <c:order val="1"/>
          <c:tx>
            <c:strRef>
              <c:f>'G17'!$C$1</c:f>
              <c:strCache>
                <c:ptCount val="1"/>
                <c:pt idx="0">
                  <c:v>Náklady (mld. €)</c:v>
                </c:pt>
              </c:strCache>
            </c:strRef>
          </c:tx>
          <c:spPr>
            <a:ln w="28575" cap="rnd">
              <a:solidFill>
                <a:srgbClr val="0032C8"/>
              </a:solidFill>
              <a:round/>
            </a:ln>
            <a:effectLst/>
          </c:spPr>
          <c:marker>
            <c:symbol val="none"/>
          </c:marker>
          <c:cat>
            <c:numRef>
              <c:f>'G17'!$A$2:$A$10</c:f>
              <c:numCache>
                <c:formatCode>General</c:formatCode>
                <c:ptCount val="9"/>
                <c:pt idx="0">
                  <c:v>40</c:v>
                </c:pt>
                <c:pt idx="1">
                  <c:v>45</c:v>
                </c:pt>
                <c:pt idx="2">
                  <c:v>50</c:v>
                </c:pt>
                <c:pt idx="3">
                  <c:v>55</c:v>
                </c:pt>
                <c:pt idx="4">
                  <c:v>60</c:v>
                </c:pt>
                <c:pt idx="5">
                  <c:v>65</c:v>
                </c:pt>
                <c:pt idx="6">
                  <c:v>70</c:v>
                </c:pt>
                <c:pt idx="7">
                  <c:v>75</c:v>
                </c:pt>
                <c:pt idx="8">
                  <c:v>80</c:v>
                </c:pt>
              </c:numCache>
            </c:numRef>
          </c:cat>
          <c:val>
            <c:numRef>
              <c:f>'G17'!$C$2:$C$10</c:f>
              <c:numCache>
                <c:formatCode>0.0</c:formatCode>
                <c:ptCount val="9"/>
                <c:pt idx="0">
                  <c:v>11.909763862986951</c:v>
                </c:pt>
                <c:pt idx="1">
                  <c:v>12.681057738250857</c:v>
                </c:pt>
                <c:pt idx="2">
                  <c:v>13.199866701900229</c:v>
                </c:pt>
                <c:pt idx="3">
                  <c:v>16.347065551777618</c:v>
                </c:pt>
                <c:pt idx="4">
                  <c:v>17.947720397760122</c:v>
                </c:pt>
                <c:pt idx="5">
                  <c:v>18.952621985124864</c:v>
                </c:pt>
                <c:pt idx="6">
                  <c:v>19.48194995316716</c:v>
                </c:pt>
                <c:pt idx="7">
                  <c:v>20.485960094805233</c:v>
                </c:pt>
                <c:pt idx="8">
                  <c:v>21.259599515510118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F-4DBC-BDDA-BAE94BF57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0030352"/>
        <c:axId val="846079872"/>
      </c:lineChart>
      <c:catAx>
        <c:axId val="85003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r>
                  <a:rPr lang="sk-SK" sz="900" b="0">
                    <a:latin typeface="Segoe UI Semibold" panose="020B0702040204020203" pitchFamily="34" charset="0"/>
                    <a:cs typeface="Segoe UI Semibold" panose="020B0702040204020203" pitchFamily="34" charset="0"/>
                  </a:rPr>
                  <a:t>Cena zemného plynu [€/MWh]</a:t>
                </a:r>
              </a:p>
            </c:rich>
          </c:tx>
          <c:layout>
            <c:manualLayout>
              <c:xMode val="edge"/>
              <c:yMode val="edge"/>
              <c:x val="0.30050406349808684"/>
              <c:y val="0.926809218098737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egoe UI Semilight" panose="020B0402040204020203" pitchFamily="34" charset="0"/>
                  <a:ea typeface="+mn-ea"/>
                  <a:cs typeface="Segoe UI Semilight" panose="020B0402040204020203" pitchFamily="34" charset="0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846079872"/>
        <c:crosses val="autoZero"/>
        <c:auto val="1"/>
        <c:lblAlgn val="ctr"/>
        <c:lblOffset val="100"/>
        <c:noMultiLvlLbl val="0"/>
      </c:catAx>
      <c:valAx>
        <c:axId val="84607987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85003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74474275052968"/>
          <c:y val="4.0869520764663131E-2"/>
          <c:w val="0.6378650560246234"/>
          <c:h val="7.19810326559266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460526200656484E-2"/>
          <c:y val="7.2009304692274081E-2"/>
          <c:w val="0.88848844596467647"/>
          <c:h val="0.81253565484844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'G2'!$B$1</c:f>
              <c:strCache>
                <c:ptCount val="1"/>
                <c:pt idx="0">
                  <c:v>Zemný plyn</c:v>
                </c:pt>
              </c:strCache>
            </c:strRef>
          </c:tx>
          <c:spPr>
            <a:solidFill>
              <a:srgbClr val="6D6E70"/>
            </a:solidFill>
            <a:ln>
              <a:noFill/>
            </a:ln>
            <a:effectLst/>
          </c:spPr>
          <c:invertIfNegative val="0"/>
          <c:cat>
            <c:strRef>
              <c:f>'[1]Porovnanie s EU rok 2022'!$A$36:$A$63</c:f>
              <c:strCache>
                <c:ptCount val="28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EU</c:v>
                </c:pt>
                <c:pt idx="11">
                  <c:v>FI</c:v>
                </c:pt>
                <c:pt idx="12">
                  <c:v>FR</c:v>
                </c:pt>
                <c:pt idx="13">
                  <c:v>HR</c:v>
                </c:pt>
                <c:pt idx="14">
                  <c:v>HU</c:v>
                </c:pt>
                <c:pt idx="15">
                  <c:v>IE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PL</c:v>
                </c:pt>
                <c:pt idx="23">
                  <c:v>PT</c:v>
                </c:pt>
                <c:pt idx="24">
                  <c:v>RO</c:v>
                </c:pt>
                <c:pt idx="25">
                  <c:v>SE</c:v>
                </c:pt>
                <c:pt idx="26">
                  <c:v>SI</c:v>
                </c:pt>
                <c:pt idx="27">
                  <c:v>SK</c:v>
                </c:pt>
              </c:strCache>
            </c:strRef>
          </c:cat>
          <c:val>
            <c:numRef>
              <c:f>'G2'!$B$2:$B$29</c:f>
              <c:numCache>
                <c:formatCode>0.0</c:formatCode>
                <c:ptCount val="28"/>
                <c:pt idx="0">
                  <c:v>1694.0005873751759</c:v>
                </c:pt>
                <c:pt idx="1">
                  <c:v>2863.4669932050642</c:v>
                </c:pt>
                <c:pt idx="2">
                  <c:v>147.92971480801771</c:v>
                </c:pt>
                <c:pt idx="3">
                  <c:v>0</c:v>
                </c:pt>
                <c:pt idx="4">
                  <c:v>1837.9749478615311</c:v>
                </c:pt>
                <c:pt idx="5">
                  <c:v>3040.7858998107622</c:v>
                </c:pt>
                <c:pt idx="6">
                  <c:v>932.31115772411977</c:v>
                </c:pt>
                <c:pt idx="7">
                  <c:v>425.32640134074586</c:v>
                </c:pt>
                <c:pt idx="8">
                  <c:v>517.75620180229373</c:v>
                </c:pt>
                <c:pt idx="9">
                  <c:v>764.63288882674726</c:v>
                </c:pt>
                <c:pt idx="10">
                  <c:v>1949.7962110813919</c:v>
                </c:pt>
                <c:pt idx="11">
                  <c:v>40.006012716462742</c:v>
                </c:pt>
                <c:pt idx="12">
                  <c:v>1628.9437201022365</c:v>
                </c:pt>
                <c:pt idx="13">
                  <c:v>1473.0020026901036</c:v>
                </c:pt>
                <c:pt idx="14">
                  <c:v>3435.0000670863174</c:v>
                </c:pt>
                <c:pt idx="15">
                  <c:v>1238.1551477034404</c:v>
                </c:pt>
                <c:pt idx="16">
                  <c:v>2950.1635037820429</c:v>
                </c:pt>
                <c:pt idx="17">
                  <c:v>818.69979950092625</c:v>
                </c:pt>
                <c:pt idx="18">
                  <c:v>3860.0458322551858</c:v>
                </c:pt>
                <c:pt idx="19">
                  <c:v>648.72688733135476</c:v>
                </c:pt>
                <c:pt idx="20">
                  <c:v>0</c:v>
                </c:pt>
                <c:pt idx="21">
                  <c:v>3749.6295764027659</c:v>
                </c:pt>
                <c:pt idx="22">
                  <c:v>1367.8537792641162</c:v>
                </c:pt>
                <c:pt idx="23">
                  <c:v>300.99327263162183</c:v>
                </c:pt>
                <c:pt idx="24">
                  <c:v>1654.6561879757626</c:v>
                </c:pt>
                <c:pt idx="25">
                  <c:v>28.215920552037893</c:v>
                </c:pt>
                <c:pt idx="26">
                  <c:v>553.32672102051083</c:v>
                </c:pt>
                <c:pt idx="27">
                  <c:v>2370.4039882886159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3-4244-9B5A-A7C229B8459F}"/>
            </c:ext>
          </c:extLst>
        </c:ser>
        <c:ser>
          <c:idx val="1"/>
          <c:order val="1"/>
          <c:tx>
            <c:strRef>
              <c:f>'G2'!$C$1</c:f>
              <c:strCache>
                <c:ptCount val="1"/>
                <c:pt idx="0">
                  <c:v>Elektrina</c:v>
                </c:pt>
              </c:strCache>
            </c:strRef>
          </c:tx>
          <c:spPr>
            <a:solidFill>
              <a:srgbClr val="3C96FF"/>
            </a:solidFill>
            <a:ln>
              <a:noFill/>
            </a:ln>
            <a:effectLst/>
          </c:spPr>
          <c:invertIfNegative val="0"/>
          <c:cat>
            <c:strRef>
              <c:f>'[1]Porovnanie s EU rok 2022'!$A$36:$A$63</c:f>
              <c:strCache>
                <c:ptCount val="28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EU</c:v>
                </c:pt>
                <c:pt idx="11">
                  <c:v>FI</c:v>
                </c:pt>
                <c:pt idx="12">
                  <c:v>FR</c:v>
                </c:pt>
                <c:pt idx="13">
                  <c:v>HR</c:v>
                </c:pt>
                <c:pt idx="14">
                  <c:v>HU</c:v>
                </c:pt>
                <c:pt idx="15">
                  <c:v>IE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PL</c:v>
                </c:pt>
                <c:pt idx="23">
                  <c:v>PT</c:v>
                </c:pt>
                <c:pt idx="24">
                  <c:v>RO</c:v>
                </c:pt>
                <c:pt idx="25">
                  <c:v>SE</c:v>
                </c:pt>
                <c:pt idx="26">
                  <c:v>SI</c:v>
                </c:pt>
                <c:pt idx="27">
                  <c:v>SK</c:v>
                </c:pt>
              </c:strCache>
            </c:strRef>
          </c:cat>
          <c:val>
            <c:numRef>
              <c:f>'G2'!$C$2:$C$29</c:f>
              <c:numCache>
                <c:formatCode>0.0</c:formatCode>
                <c:ptCount val="28"/>
                <c:pt idx="0">
                  <c:v>2189.8126157362417</c:v>
                </c:pt>
                <c:pt idx="1">
                  <c:v>1396.6970696157034</c:v>
                </c:pt>
                <c:pt idx="2">
                  <c:v>1750.2259488572565</c:v>
                </c:pt>
                <c:pt idx="3">
                  <c:v>1965.5965204127313</c:v>
                </c:pt>
                <c:pt idx="4">
                  <c:v>1493.071738140085</c:v>
                </c:pt>
                <c:pt idx="5">
                  <c:v>1613.0663044052317</c:v>
                </c:pt>
                <c:pt idx="6">
                  <c:v>1620.9853884108404</c:v>
                </c:pt>
                <c:pt idx="7">
                  <c:v>1476.8613211032321</c:v>
                </c:pt>
                <c:pt idx="8">
                  <c:v>1585.2653525666215</c:v>
                </c:pt>
                <c:pt idx="9">
                  <c:v>1548.7986364230408</c:v>
                </c:pt>
                <c:pt idx="10">
                  <c:v>1584.419840490772</c:v>
                </c:pt>
                <c:pt idx="11">
                  <c:v>4093.7298866433521</c:v>
                </c:pt>
                <c:pt idx="12">
                  <c:v>2289.1630965233412</c:v>
                </c:pt>
                <c:pt idx="13">
                  <c:v>1673.6896749479909</c:v>
                </c:pt>
                <c:pt idx="14">
                  <c:v>1274.4336108642681</c:v>
                </c:pt>
                <c:pt idx="15">
                  <c:v>1641.8793344827393</c:v>
                </c:pt>
                <c:pt idx="16">
                  <c:v>1095.034480101883</c:v>
                </c:pt>
                <c:pt idx="17">
                  <c:v>1172.1676209320178</c:v>
                </c:pt>
                <c:pt idx="18">
                  <c:v>1485.8234544009347</c:v>
                </c:pt>
                <c:pt idx="19">
                  <c:v>884.51169314575395</c:v>
                </c:pt>
                <c:pt idx="20">
                  <c:v>1931.9251935328452</c:v>
                </c:pt>
                <c:pt idx="21">
                  <c:v>1271.6483486247712</c:v>
                </c:pt>
                <c:pt idx="22">
                  <c:v>813.96569633508875</c:v>
                </c:pt>
                <c:pt idx="23">
                  <c:v>1343.120613305085</c:v>
                </c:pt>
                <c:pt idx="24">
                  <c:v>708.8022526507217</c:v>
                </c:pt>
                <c:pt idx="25">
                  <c:v>3887.7470909345921</c:v>
                </c:pt>
                <c:pt idx="26">
                  <c:v>1770.6275685987907</c:v>
                </c:pt>
                <c:pt idx="27">
                  <c:v>1083.9580827834113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73-4244-9B5A-A7C229B8459F}"/>
            </c:ext>
          </c:extLst>
        </c:ser>
        <c:ser>
          <c:idx val="2"/>
          <c:order val="2"/>
          <c:tx>
            <c:strRef>
              <c:f>'G2'!$D$1</c:f>
              <c:strCache>
                <c:ptCount val="1"/>
                <c:pt idx="0">
                  <c:v>Teplo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'[1]Porovnanie s EU rok 2022'!$A$36:$A$63</c:f>
              <c:strCache>
                <c:ptCount val="28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EU</c:v>
                </c:pt>
                <c:pt idx="11">
                  <c:v>FI</c:v>
                </c:pt>
                <c:pt idx="12">
                  <c:v>FR</c:v>
                </c:pt>
                <c:pt idx="13">
                  <c:v>HR</c:v>
                </c:pt>
                <c:pt idx="14">
                  <c:v>HU</c:v>
                </c:pt>
                <c:pt idx="15">
                  <c:v>IE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PL</c:v>
                </c:pt>
                <c:pt idx="23">
                  <c:v>PT</c:v>
                </c:pt>
                <c:pt idx="24">
                  <c:v>RO</c:v>
                </c:pt>
                <c:pt idx="25">
                  <c:v>SE</c:v>
                </c:pt>
                <c:pt idx="26">
                  <c:v>SI</c:v>
                </c:pt>
                <c:pt idx="27">
                  <c:v>SK</c:v>
                </c:pt>
              </c:strCache>
            </c:strRef>
          </c:cat>
          <c:val>
            <c:numRef>
              <c:f>'G2'!$D$2:$D$29</c:f>
              <c:numCache>
                <c:formatCode>0.0</c:formatCode>
                <c:ptCount val="28"/>
                <c:pt idx="0">
                  <c:v>995.31068794507689</c:v>
                </c:pt>
                <c:pt idx="1">
                  <c:v>11.044083630532684</c:v>
                </c:pt>
                <c:pt idx="2">
                  <c:v>522.74717547478497</c:v>
                </c:pt>
                <c:pt idx="3">
                  <c:v>0</c:v>
                </c:pt>
                <c:pt idx="4">
                  <c:v>1059.2515318720966</c:v>
                </c:pt>
                <c:pt idx="5">
                  <c:v>475.30874565055854</c:v>
                </c:pt>
                <c:pt idx="6">
                  <c:v>3162.9599109207238</c:v>
                </c:pt>
                <c:pt idx="7">
                  <c:v>2920.0335486816302</c:v>
                </c:pt>
                <c:pt idx="8">
                  <c:v>30.446332437903582</c:v>
                </c:pt>
                <c:pt idx="9">
                  <c:v>0</c:v>
                </c:pt>
                <c:pt idx="10">
                  <c:v>514.68949766147557</c:v>
                </c:pt>
                <c:pt idx="11">
                  <c:v>3313.8630784062912</c:v>
                </c:pt>
                <c:pt idx="12">
                  <c:v>214.08448338543511</c:v>
                </c:pt>
                <c:pt idx="13">
                  <c:v>332.3360014291984</c:v>
                </c:pt>
                <c:pt idx="14">
                  <c:v>549.90716285771202</c:v>
                </c:pt>
                <c:pt idx="15">
                  <c:v>0</c:v>
                </c:pt>
                <c:pt idx="16">
                  <c:v>135.24429972061893</c:v>
                </c:pt>
                <c:pt idx="17">
                  <c:v>1896.7305037280853</c:v>
                </c:pt>
                <c:pt idx="18">
                  <c:v>0</c:v>
                </c:pt>
                <c:pt idx="19">
                  <c:v>2267.3182080621318</c:v>
                </c:pt>
                <c:pt idx="20">
                  <c:v>0</c:v>
                </c:pt>
                <c:pt idx="21">
                  <c:v>168.75262070715661</c:v>
                </c:pt>
                <c:pt idx="22">
                  <c:v>1146.5843327095561</c:v>
                </c:pt>
                <c:pt idx="23">
                  <c:v>0.67020593618147983</c:v>
                </c:pt>
                <c:pt idx="24">
                  <c:v>372.87592382389766</c:v>
                </c:pt>
                <c:pt idx="25">
                  <c:v>2834.4833484910437</c:v>
                </c:pt>
                <c:pt idx="26">
                  <c:v>387.84394308981672</c:v>
                </c:pt>
                <c:pt idx="27">
                  <c:v>725.27615078775113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73-4244-9B5A-A7C229B8459F}"/>
            </c:ext>
          </c:extLst>
        </c:ser>
        <c:ser>
          <c:idx val="3"/>
          <c:order val="3"/>
          <c:tx>
            <c:strRef>
              <c:f>'G2'!$E$1</c:f>
              <c:strCache>
                <c:ptCount val="1"/>
                <c:pt idx="0">
                  <c:v>Primárne tuhé biopalivá</c:v>
                </c:pt>
              </c:strCache>
            </c:strRef>
          </c:tx>
          <c:spPr>
            <a:solidFill>
              <a:srgbClr val="050EBB"/>
            </a:solidFill>
            <a:ln>
              <a:noFill/>
            </a:ln>
            <a:effectLst/>
          </c:spPr>
          <c:invertIfNegative val="0"/>
          <c:cat>
            <c:strRef>
              <c:f>'[1]Porovnanie s EU rok 2022'!$A$36:$A$63</c:f>
              <c:strCache>
                <c:ptCount val="28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EU</c:v>
                </c:pt>
                <c:pt idx="11">
                  <c:v>FI</c:v>
                </c:pt>
                <c:pt idx="12">
                  <c:v>FR</c:v>
                </c:pt>
                <c:pt idx="13">
                  <c:v>HR</c:v>
                </c:pt>
                <c:pt idx="14">
                  <c:v>HU</c:v>
                </c:pt>
                <c:pt idx="15">
                  <c:v>IE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PL</c:v>
                </c:pt>
                <c:pt idx="23">
                  <c:v>PT</c:v>
                </c:pt>
                <c:pt idx="24">
                  <c:v>RO</c:v>
                </c:pt>
                <c:pt idx="25">
                  <c:v>SE</c:v>
                </c:pt>
                <c:pt idx="26">
                  <c:v>SI</c:v>
                </c:pt>
                <c:pt idx="27">
                  <c:v>SK</c:v>
                </c:pt>
              </c:strCache>
            </c:strRef>
          </c:cat>
          <c:val>
            <c:numRef>
              <c:f>'G2'!$E$2:$E$29</c:f>
              <c:numCache>
                <c:formatCode>0.0</c:formatCode>
                <c:ptCount val="28"/>
                <c:pt idx="0">
                  <c:v>2129.1943615992504</c:v>
                </c:pt>
                <c:pt idx="1">
                  <c:v>577.99405265603821</c:v>
                </c:pt>
                <c:pt idx="2">
                  <c:v>1088.7190509285288</c:v>
                </c:pt>
                <c:pt idx="3">
                  <c:v>194.69550848066496</c:v>
                </c:pt>
                <c:pt idx="4">
                  <c:v>2377.5437501491674</c:v>
                </c:pt>
                <c:pt idx="5">
                  <c:v>948.57847323028614</c:v>
                </c:pt>
                <c:pt idx="6">
                  <c:v>1297.6534965999367</c:v>
                </c:pt>
                <c:pt idx="7">
                  <c:v>3567.1273978897666</c:v>
                </c:pt>
                <c:pt idx="8">
                  <c:v>747.24568829445957</c:v>
                </c:pt>
                <c:pt idx="9">
                  <c:v>449.88120374610088</c:v>
                </c:pt>
                <c:pt idx="10">
                  <c:v>1111.2342831404937</c:v>
                </c:pt>
                <c:pt idx="11">
                  <c:v>2444.2180864169381</c:v>
                </c:pt>
                <c:pt idx="12">
                  <c:v>1013.9894809230767</c:v>
                </c:pt>
                <c:pt idx="13">
                  <c:v>3007.4675614691228</c:v>
                </c:pt>
                <c:pt idx="14">
                  <c:v>1534.6998300135926</c:v>
                </c:pt>
                <c:pt idx="15">
                  <c:v>53.376835275229027</c:v>
                </c:pt>
                <c:pt idx="16">
                  <c:v>1206.9839483505823</c:v>
                </c:pt>
                <c:pt idx="17">
                  <c:v>1826.4446375229063</c:v>
                </c:pt>
                <c:pt idx="18">
                  <c:v>389.45486266592508</c:v>
                </c:pt>
                <c:pt idx="19">
                  <c:v>2740.2925858733302</c:v>
                </c:pt>
                <c:pt idx="20">
                  <c:v>25.362256248428412</c:v>
                </c:pt>
                <c:pt idx="21">
                  <c:v>251.48044372608391</c:v>
                </c:pt>
                <c:pt idx="22">
                  <c:v>1544.881410318706</c:v>
                </c:pt>
                <c:pt idx="23">
                  <c:v>862.58479244964417</c:v>
                </c:pt>
                <c:pt idx="24">
                  <c:v>1875.9365848573623</c:v>
                </c:pt>
                <c:pt idx="25">
                  <c:v>908.19765858814583</c:v>
                </c:pt>
                <c:pt idx="26">
                  <c:v>1988.5733539612186</c:v>
                </c:pt>
                <c:pt idx="27">
                  <c:v>1272.1721040599759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73-4244-9B5A-A7C229B8459F}"/>
            </c:ext>
          </c:extLst>
        </c:ser>
        <c:ser>
          <c:idx val="4"/>
          <c:order val="4"/>
          <c:tx>
            <c:strRef>
              <c:f>'G2'!$F$1</c:f>
              <c:strCache>
                <c:ptCount val="1"/>
                <c:pt idx="0">
                  <c:v>Tuhé fosílne palivá</c:v>
                </c:pt>
              </c:strCache>
            </c:strRef>
          </c:tx>
          <c:spPr>
            <a:solidFill>
              <a:srgbClr val="C8C8C8"/>
            </a:solidFill>
            <a:ln>
              <a:noFill/>
            </a:ln>
            <a:effectLst/>
          </c:spPr>
          <c:invertIfNegative val="0"/>
          <c:cat>
            <c:strRef>
              <c:f>'[1]Porovnanie s EU rok 2022'!$A$36:$A$63</c:f>
              <c:strCache>
                <c:ptCount val="28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EU</c:v>
                </c:pt>
                <c:pt idx="11">
                  <c:v>FI</c:v>
                </c:pt>
                <c:pt idx="12">
                  <c:v>FR</c:v>
                </c:pt>
                <c:pt idx="13">
                  <c:v>HR</c:v>
                </c:pt>
                <c:pt idx="14">
                  <c:v>HU</c:v>
                </c:pt>
                <c:pt idx="15">
                  <c:v>IE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PL</c:v>
                </c:pt>
                <c:pt idx="23">
                  <c:v>PT</c:v>
                </c:pt>
                <c:pt idx="24">
                  <c:v>RO</c:v>
                </c:pt>
                <c:pt idx="25">
                  <c:v>SE</c:v>
                </c:pt>
                <c:pt idx="26">
                  <c:v>SI</c:v>
                </c:pt>
                <c:pt idx="27">
                  <c:v>SK</c:v>
                </c:pt>
              </c:strCache>
            </c:strRef>
          </c:cat>
          <c:val>
            <c:numRef>
              <c:f>'G2'!$F$2:$F$29</c:f>
              <c:numCache>
                <c:formatCode>0.0</c:formatCode>
                <c:ptCount val="28"/>
                <c:pt idx="0">
                  <c:v>10.98805882082373</c:v>
                </c:pt>
                <c:pt idx="1">
                  <c:v>28.110569606192243</c:v>
                </c:pt>
                <c:pt idx="2">
                  <c:v>71.44282803014562</c:v>
                </c:pt>
                <c:pt idx="3">
                  <c:v>0</c:v>
                </c:pt>
                <c:pt idx="4">
                  <c:v>737.67330401046638</c:v>
                </c:pt>
                <c:pt idx="5">
                  <c:v>39.52033470065593</c:v>
                </c:pt>
                <c:pt idx="6">
                  <c:v>0</c:v>
                </c:pt>
                <c:pt idx="7">
                  <c:v>0</c:v>
                </c:pt>
                <c:pt idx="8">
                  <c:v>1.8466924071648914</c:v>
                </c:pt>
                <c:pt idx="9">
                  <c:v>7.1249712725723908</c:v>
                </c:pt>
                <c:pt idx="10">
                  <c:v>142.56459259978448</c:v>
                </c:pt>
                <c:pt idx="11">
                  <c:v>0</c:v>
                </c:pt>
                <c:pt idx="12">
                  <c:v>4.5490532351926065</c:v>
                </c:pt>
                <c:pt idx="13">
                  <c:v>4.5977725736315493</c:v>
                </c:pt>
                <c:pt idx="14">
                  <c:v>56.34930710155114</c:v>
                </c:pt>
                <c:pt idx="15">
                  <c:v>229.01800077628397</c:v>
                </c:pt>
                <c:pt idx="16">
                  <c:v>0</c:v>
                </c:pt>
                <c:pt idx="17">
                  <c:v>109.16757602820815</c:v>
                </c:pt>
                <c:pt idx="18">
                  <c:v>9.0331997204821217</c:v>
                </c:pt>
                <c:pt idx="19">
                  <c:v>7.705688956511958</c:v>
                </c:pt>
                <c:pt idx="20">
                  <c:v>0</c:v>
                </c:pt>
                <c:pt idx="21">
                  <c:v>4.8207368086904241E-2</c:v>
                </c:pt>
                <c:pt idx="22">
                  <c:v>1298.6429215412916</c:v>
                </c:pt>
                <c:pt idx="23">
                  <c:v>0</c:v>
                </c:pt>
                <c:pt idx="24">
                  <c:v>27.771681750068463</c:v>
                </c:pt>
                <c:pt idx="25">
                  <c:v>0</c:v>
                </c:pt>
                <c:pt idx="26">
                  <c:v>4.7456790592165829E-2</c:v>
                </c:pt>
                <c:pt idx="27">
                  <c:v>108.17058935229687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73-4244-9B5A-A7C229B8459F}"/>
            </c:ext>
          </c:extLst>
        </c:ser>
        <c:ser>
          <c:idx val="5"/>
          <c:order val="5"/>
          <c:tx>
            <c:strRef>
              <c:f>'G2'!$G$1</c:f>
              <c:strCache>
                <c:ptCount val="1"/>
                <c:pt idx="0">
                  <c:v>Tepelné čerpadlá</c:v>
                </c:pt>
              </c:strCache>
            </c:strRef>
          </c:tx>
          <c:spPr>
            <a:solidFill>
              <a:srgbClr val="C35F0F"/>
            </a:solidFill>
            <a:ln>
              <a:noFill/>
            </a:ln>
            <a:effectLst/>
          </c:spPr>
          <c:invertIfNegative val="0"/>
          <c:cat>
            <c:strRef>
              <c:f>'[1]Porovnanie s EU rok 2022'!$A$36:$A$63</c:f>
              <c:strCache>
                <c:ptCount val="28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EU</c:v>
                </c:pt>
                <c:pt idx="11">
                  <c:v>FI</c:v>
                </c:pt>
                <c:pt idx="12">
                  <c:v>FR</c:v>
                </c:pt>
                <c:pt idx="13">
                  <c:v>HR</c:v>
                </c:pt>
                <c:pt idx="14">
                  <c:v>HU</c:v>
                </c:pt>
                <c:pt idx="15">
                  <c:v>IE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PL</c:v>
                </c:pt>
                <c:pt idx="23">
                  <c:v>PT</c:v>
                </c:pt>
                <c:pt idx="24">
                  <c:v>RO</c:v>
                </c:pt>
                <c:pt idx="25">
                  <c:v>SE</c:v>
                </c:pt>
                <c:pt idx="26">
                  <c:v>SI</c:v>
                </c:pt>
                <c:pt idx="27">
                  <c:v>SK</c:v>
                </c:pt>
              </c:strCache>
            </c:strRef>
          </c:cat>
          <c:val>
            <c:numRef>
              <c:f>'G2'!$G$2:$G$29</c:f>
              <c:numCache>
                <c:formatCode>0.0</c:formatCode>
                <c:ptCount val="28"/>
                <c:pt idx="0">
                  <c:v>352.39091432842378</c:v>
                </c:pt>
                <c:pt idx="1">
                  <c:v>199.76117317630292</c:v>
                </c:pt>
                <c:pt idx="2">
                  <c:v>0</c:v>
                </c:pt>
                <c:pt idx="3">
                  <c:v>164.03579067209753</c:v>
                </c:pt>
                <c:pt idx="4">
                  <c:v>341.76154189709769</c:v>
                </c:pt>
                <c:pt idx="5">
                  <c:v>217.10398115148715</c:v>
                </c:pt>
                <c:pt idx="6">
                  <c:v>615.11283034416067</c:v>
                </c:pt>
                <c:pt idx="7">
                  <c:v>0</c:v>
                </c:pt>
                <c:pt idx="8">
                  <c:v>107.00309050418068</c:v>
                </c:pt>
                <c:pt idx="9">
                  <c:v>51.889434616606664</c:v>
                </c:pt>
                <c:pt idx="10">
                  <c:v>240.18556099156245</c:v>
                </c:pt>
                <c:pt idx="11">
                  <c:v>1443.5005617095583</c:v>
                </c:pt>
                <c:pt idx="12">
                  <c:v>579.94845438669961</c:v>
                </c:pt>
                <c:pt idx="13">
                  <c:v>42.519169252557731</c:v>
                </c:pt>
                <c:pt idx="14">
                  <c:v>35.205970475827762</c:v>
                </c:pt>
                <c:pt idx="15">
                  <c:v>177.446895298897</c:v>
                </c:pt>
                <c:pt idx="16">
                  <c:v>152.35776277176947</c:v>
                </c:pt>
                <c:pt idx="17">
                  <c:v>324.99809336998811</c:v>
                </c:pt>
                <c:pt idx="18">
                  <c:v>118.23265369997071</c:v>
                </c:pt>
                <c:pt idx="19">
                  <c:v>1.8483204380951264</c:v>
                </c:pt>
                <c:pt idx="20">
                  <c:v>253.06782911140928</c:v>
                </c:pt>
                <c:pt idx="21">
                  <c:v>179.47244994392483</c:v>
                </c:pt>
                <c:pt idx="22">
                  <c:v>155.47189367803168</c:v>
                </c:pt>
                <c:pt idx="23">
                  <c:v>339.23606569602407</c:v>
                </c:pt>
                <c:pt idx="24">
                  <c:v>0</c:v>
                </c:pt>
                <c:pt idx="25">
                  <c:v>0</c:v>
                </c:pt>
                <c:pt idx="26">
                  <c:v>330.97884376275397</c:v>
                </c:pt>
                <c:pt idx="27">
                  <c:v>153.60114758610942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73-4244-9B5A-A7C229B8459F}"/>
            </c:ext>
          </c:extLst>
        </c:ser>
        <c:ser>
          <c:idx val="7"/>
          <c:order val="7"/>
          <c:tx>
            <c:strRef>
              <c:f>'G2'!$H$1</c:f>
              <c:strCache>
                <c:ptCount val="1"/>
                <c:pt idx="0">
                  <c:v>Zvyšok</c:v>
                </c:pt>
              </c:strCache>
            </c:strRef>
          </c:tx>
          <c:spPr>
            <a:solidFill>
              <a:srgbClr val="558237"/>
            </a:solidFill>
            <a:ln>
              <a:noFill/>
            </a:ln>
            <a:effectLst/>
          </c:spPr>
          <c:invertIfNegative val="0"/>
          <c:cat>
            <c:strRef>
              <c:f>'[1]Porovnanie s EU rok 2022'!$A$36:$A$63</c:f>
              <c:strCache>
                <c:ptCount val="28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EU</c:v>
                </c:pt>
                <c:pt idx="11">
                  <c:v>FI</c:v>
                </c:pt>
                <c:pt idx="12">
                  <c:v>FR</c:v>
                </c:pt>
                <c:pt idx="13">
                  <c:v>HR</c:v>
                </c:pt>
                <c:pt idx="14">
                  <c:v>HU</c:v>
                </c:pt>
                <c:pt idx="15">
                  <c:v>IE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PL</c:v>
                </c:pt>
                <c:pt idx="23">
                  <c:v>PT</c:v>
                </c:pt>
                <c:pt idx="24">
                  <c:v>RO</c:v>
                </c:pt>
                <c:pt idx="25">
                  <c:v>SE</c:v>
                </c:pt>
                <c:pt idx="26">
                  <c:v>SI</c:v>
                </c:pt>
                <c:pt idx="27">
                  <c:v>SK</c:v>
                </c:pt>
              </c:strCache>
            </c:strRef>
          </c:cat>
          <c:val>
            <c:numRef>
              <c:f>'G2'!$H$2:$H$29</c:f>
              <c:numCache>
                <c:formatCode>0.0</c:formatCode>
                <c:ptCount val="28"/>
                <c:pt idx="0">
                  <c:v>1232.0096305472521</c:v>
                </c:pt>
                <c:pt idx="1">
                  <c:v>2230.115575277317</c:v>
                </c:pt>
                <c:pt idx="2">
                  <c:v>53.699865929456578</c:v>
                </c:pt>
                <c:pt idx="3">
                  <c:v>2310.4647371242554</c:v>
                </c:pt>
                <c:pt idx="4">
                  <c:v>67.04332449311201</c:v>
                </c:pt>
                <c:pt idx="5">
                  <c:v>1673.7803194641858</c:v>
                </c:pt>
                <c:pt idx="6">
                  <c:v>346.45896258057445</c:v>
                </c:pt>
                <c:pt idx="7">
                  <c:v>27.802306058885929</c:v>
                </c:pt>
                <c:pt idx="8">
                  <c:v>1810.0070345634356</c:v>
                </c:pt>
                <c:pt idx="9">
                  <c:v>678.82574651307891</c:v>
                </c:pt>
                <c:pt idx="10">
                  <c:v>768.84442472178023</c:v>
                </c:pt>
                <c:pt idx="11">
                  <c:v>493.05969225201051</c:v>
                </c:pt>
                <c:pt idx="12">
                  <c:v>648.34611660123107</c:v>
                </c:pt>
                <c:pt idx="13">
                  <c:v>350.97021079381454</c:v>
                </c:pt>
                <c:pt idx="14">
                  <c:v>98.645578856870372</c:v>
                </c:pt>
                <c:pt idx="15">
                  <c:v>2951.439168822792</c:v>
                </c:pt>
                <c:pt idx="16">
                  <c:v>379.27171873388835</c:v>
                </c:pt>
                <c:pt idx="17">
                  <c:v>309.69729843000545</c:v>
                </c:pt>
                <c:pt idx="18">
                  <c:v>2382.0516674233072</c:v>
                </c:pt>
                <c:pt idx="19">
                  <c:v>345.49571186459696</c:v>
                </c:pt>
                <c:pt idx="20">
                  <c:v>343.65060627175052</c:v>
                </c:pt>
                <c:pt idx="21">
                  <c:v>42.646125173614692</c:v>
                </c:pt>
                <c:pt idx="22">
                  <c:v>222.21699945412976</c:v>
                </c:pt>
                <c:pt idx="23">
                  <c:v>485.47301102526495</c:v>
                </c:pt>
                <c:pt idx="24">
                  <c:v>181.57060105958067</c:v>
                </c:pt>
                <c:pt idx="25">
                  <c:v>198.96729206494345</c:v>
                </c:pt>
                <c:pt idx="26">
                  <c:v>744.00952932355119</c:v>
                </c:pt>
                <c:pt idx="27">
                  <c:v>35.414756108510865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73-4244-9B5A-A7C229B84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937336224"/>
        <c:axId val="1937334592"/>
        <c:extLst>
          <c:ext xmlns:c15="http://schemas.microsoft.com/office/drawing/2012/chart" uri="{02D57815-91ED-43cb-92C2-25804820EDAC}">
            <c15:filteredBar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'Porovnanie s EU rok 2022'!#REF!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'[1]Porovnanie s EU rok 2022'!$A$36:$A$63</c15:sqref>
                        </c15:formulaRef>
                      </c:ext>
                    </c:extLst>
                    <c:strCache>
                      <c:ptCount val="28"/>
                      <c:pt idx="0">
                        <c:v>AT</c:v>
                      </c:pt>
                      <c:pt idx="1">
                        <c:v>BE</c:v>
                      </c:pt>
                      <c:pt idx="2">
                        <c:v>BG</c:v>
                      </c:pt>
                      <c:pt idx="3">
                        <c:v>CY</c:v>
                      </c:pt>
                      <c:pt idx="4">
                        <c:v>CZ</c:v>
                      </c:pt>
                      <c:pt idx="5">
                        <c:v>DE</c:v>
                      </c:pt>
                      <c:pt idx="6">
                        <c:v>DK</c:v>
                      </c:pt>
                      <c:pt idx="7">
                        <c:v>EE</c:v>
                      </c:pt>
                      <c:pt idx="8">
                        <c:v>EL</c:v>
                      </c:pt>
                      <c:pt idx="9">
                        <c:v>ES</c:v>
                      </c:pt>
                      <c:pt idx="10">
                        <c:v>EU</c:v>
                      </c:pt>
                      <c:pt idx="11">
                        <c:v>FI</c:v>
                      </c:pt>
                      <c:pt idx="12">
                        <c:v>FR</c:v>
                      </c:pt>
                      <c:pt idx="13">
                        <c:v>HR</c:v>
                      </c:pt>
                      <c:pt idx="14">
                        <c:v>HU</c:v>
                      </c:pt>
                      <c:pt idx="15">
                        <c:v>IE</c:v>
                      </c:pt>
                      <c:pt idx="16">
                        <c:v>IT</c:v>
                      </c:pt>
                      <c:pt idx="17">
                        <c:v>LT</c:v>
                      </c:pt>
                      <c:pt idx="18">
                        <c:v>LU</c:v>
                      </c:pt>
                      <c:pt idx="19">
                        <c:v>LV</c:v>
                      </c:pt>
                      <c:pt idx="20">
                        <c:v>MT</c:v>
                      </c:pt>
                      <c:pt idx="21">
                        <c:v>NL</c:v>
                      </c:pt>
                      <c:pt idx="22">
                        <c:v>PL</c:v>
                      </c:pt>
                      <c:pt idx="23">
                        <c:v>PT</c:v>
                      </c:pt>
                      <c:pt idx="24">
                        <c:v>RO</c:v>
                      </c:pt>
                      <c:pt idx="25">
                        <c:v>SE</c:v>
                      </c:pt>
                      <c:pt idx="26">
                        <c:v>SI</c:v>
                      </c:pt>
                      <c:pt idx="27">
                        <c:v>SK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'Porovnanie s EU rok 2022'!#REF!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A-CB73-4244-9B5A-A7C229B8459F}"/>
                  </c:ext>
                </c:extLst>
              </c15:ser>
            </c15:filteredBarSeries>
          </c:ext>
        </c:extLst>
      </c:barChart>
      <c:scatterChart>
        <c:scatterStyle val="lineMarker"/>
        <c:varyColors val="0"/>
        <c:ser>
          <c:idx val="8"/>
          <c:order val="8"/>
          <c:tx>
            <c:strRef>
              <c:f>'G2'!$I$1</c:f>
              <c:strCache>
                <c:ptCount val="1"/>
                <c:pt idx="0">
                  <c:v>Úprava o dennostupne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C00000"/>
              </a:solidFill>
              <a:ln w="28575">
                <a:solidFill>
                  <a:srgbClr val="C00000"/>
                </a:solidFill>
              </a:ln>
              <a:effectLst/>
            </c:spPr>
          </c:marker>
          <c:xVal>
            <c:strRef>
              <c:f>'G2'!$A$2:$A$29</c:f>
              <c:strCache>
                <c:ptCount val="28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EL</c:v>
                </c:pt>
                <c:pt idx="9">
                  <c:v>ES</c:v>
                </c:pt>
                <c:pt idx="10">
                  <c:v>EU</c:v>
                </c:pt>
                <c:pt idx="11">
                  <c:v>FI</c:v>
                </c:pt>
                <c:pt idx="12">
                  <c:v>FR</c:v>
                </c:pt>
                <c:pt idx="13">
                  <c:v>HR</c:v>
                </c:pt>
                <c:pt idx="14">
                  <c:v>HU</c:v>
                </c:pt>
                <c:pt idx="15">
                  <c:v>IE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PL</c:v>
                </c:pt>
                <c:pt idx="23">
                  <c:v>PT</c:v>
                </c:pt>
                <c:pt idx="24">
                  <c:v>RO</c:v>
                </c:pt>
                <c:pt idx="25">
                  <c:v>SE</c:v>
                </c:pt>
                <c:pt idx="26">
                  <c:v>SI</c:v>
                </c:pt>
                <c:pt idx="27">
                  <c:v>SK</c:v>
                </c:pt>
              </c:strCache>
            </c:strRef>
          </c:xVal>
          <c:yVal>
            <c:numRef>
              <c:f>'G2'!$I$2:$I$29</c:f>
              <c:numCache>
                <c:formatCode>0.0</c:formatCode>
                <c:ptCount val="28"/>
                <c:pt idx="0">
                  <c:v>7915.802125446291</c:v>
                </c:pt>
                <c:pt idx="1">
                  <c:v>8406.7786466217694</c:v>
                </c:pt>
                <c:pt idx="2">
                  <c:v>4095.9809513383661</c:v>
                </c:pt>
                <c:pt idx="3">
                  <c:v>9662.6987430018999</c:v>
                </c:pt>
                <c:pt idx="4">
                  <c:v>7512.1245336522961</c:v>
                </c:pt>
                <c:pt idx="5">
                  <c:v>8242.2718533010593</c:v>
                </c:pt>
                <c:pt idx="6">
                  <c:v>7719.0004542132938</c:v>
                </c:pt>
                <c:pt idx="7">
                  <c:v>6587.1096396802122</c:v>
                </c:pt>
                <c:pt idx="8">
                  <c:v>6992.5193240184981</c:v>
                </c:pt>
                <c:pt idx="9">
                  <c:v>4795.3027980059196</c:v>
                </c:pt>
                <c:pt idx="10">
                  <c:v>6311.7344106872606</c:v>
                </c:pt>
                <c:pt idx="11">
                  <c:v>8207.8728969705353</c:v>
                </c:pt>
                <c:pt idx="12">
                  <c:v>8150.0114619430005</c:v>
                </c:pt>
                <c:pt idx="13">
                  <c:v>8547.7916152163834</c:v>
                </c:pt>
                <c:pt idx="14">
                  <c:v>7597.7625866561557</c:v>
                </c:pt>
                <c:pt idx="15">
                  <c:v>6750.4700439260469</c:v>
                </c:pt>
                <c:pt idx="16">
                  <c:v>8483.6529897022701</c:v>
                </c:pt>
                <c:pt idx="17">
                  <c:v>5393.9069932878001</c:v>
                </c:pt>
                <c:pt idx="18">
                  <c:v>8706.9062545526722</c:v>
                </c:pt>
                <c:pt idx="19">
                  <c:v>5605.5189434005297</c:v>
                </c:pt>
                <c:pt idx="20">
                  <c:v>5000.0143882207603</c:v>
                </c:pt>
                <c:pt idx="21">
                  <c:v>6382.6445998754662</c:v>
                </c:pt>
                <c:pt idx="22">
                  <c:v>6090.8470680364571</c:v>
                </c:pt>
                <c:pt idx="23">
                  <c:v>5334.5415226617279</c:v>
                </c:pt>
                <c:pt idx="24">
                  <c:v>4937.8945070548507</c:v>
                </c:pt>
                <c:pt idx="25">
                  <c:v>6083.2571533229111</c:v>
                </c:pt>
                <c:pt idx="26">
                  <c:v>6075.0292760947777</c:v>
                </c:pt>
                <c:pt idx="27">
                  <c:v>5488.2143269955541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B73-4244-9B5A-A7C229B84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7352000"/>
        <c:axId val="1937331328"/>
      </c:scatterChart>
      <c:catAx>
        <c:axId val="193733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937334592"/>
        <c:crosses val="autoZero"/>
        <c:auto val="1"/>
        <c:lblAlgn val="ctr"/>
        <c:lblOffset val="100"/>
        <c:noMultiLvlLbl val="0"/>
      </c:catAx>
      <c:valAx>
        <c:axId val="193733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egoe UI Semibold" panose="020B0702040204020203" pitchFamily="34" charset="0"/>
                    <a:ea typeface="+mn-ea"/>
                    <a:cs typeface="Segoe UI Semibold" panose="020B0702040204020203" pitchFamily="34" charset="0"/>
                  </a:defRPr>
                </a:pPr>
                <a:r>
                  <a:rPr lang="sk-SK" sz="900">
                    <a:latin typeface="Segoe UI Semibold" panose="020B0702040204020203" pitchFamily="34" charset="0"/>
                    <a:cs typeface="Segoe UI Semibold" panose="020B0702040204020203" pitchFamily="34" charset="0"/>
                  </a:rPr>
                  <a:t>Spotreba paliva na obyvateľa </a:t>
                </a:r>
                <a:r>
                  <a:rPr lang="en-US" sz="900">
                    <a:latin typeface="Segoe UI Semibold" panose="020B0702040204020203" pitchFamily="34" charset="0"/>
                    <a:cs typeface="Segoe UI Semibold" panose="020B0702040204020203" pitchFamily="34" charset="0"/>
                  </a:rPr>
                  <a:t>[</a:t>
                </a:r>
                <a:r>
                  <a:rPr lang="sk-SK" sz="900">
                    <a:latin typeface="Segoe UI Semibold" panose="020B0702040204020203" pitchFamily="34" charset="0"/>
                    <a:cs typeface="Segoe UI Semibold" panose="020B0702040204020203" pitchFamily="34" charset="0"/>
                  </a:rPr>
                  <a:t>K</a:t>
                </a:r>
                <a:r>
                  <a:rPr lang="en-US" sz="900">
                    <a:latin typeface="Segoe UI Semibold" panose="020B0702040204020203" pitchFamily="34" charset="0"/>
                    <a:cs typeface="Segoe UI Semibold" panose="020B0702040204020203" pitchFamily="34" charset="0"/>
                  </a:rPr>
                  <a:t>Wha</a:t>
                </a:r>
                <a:r>
                  <a:rPr lang="sk-SK" sz="900">
                    <a:latin typeface="Segoe UI Semibold" panose="020B0702040204020203" pitchFamily="34" charset="0"/>
                    <a:cs typeface="Segoe UI Semibold" panose="020B0702040204020203" pitchFamily="34" charset="0"/>
                  </a:rPr>
                  <a:t>/obyvateľ</a:t>
                </a:r>
                <a:r>
                  <a:rPr lang="en-US" sz="900">
                    <a:latin typeface="Segoe UI Semibold" panose="020B0702040204020203" pitchFamily="34" charset="0"/>
                    <a:cs typeface="Segoe UI Semibold" panose="020B0702040204020203" pitchFamily="34" charset="0"/>
                  </a:rPr>
                  <a:t>]</a:t>
                </a:r>
                <a:endParaRPr lang="sk-SK" sz="900">
                  <a:latin typeface="Segoe UI Semibold" panose="020B0702040204020203" pitchFamily="34" charset="0"/>
                  <a:cs typeface="Segoe UI Semibold" panose="020B0702040204020203" pitchFamily="34" charset="0"/>
                </a:endParaRPr>
              </a:p>
            </c:rich>
          </c:tx>
          <c:layout>
            <c:manualLayout>
              <c:xMode val="edge"/>
              <c:yMode val="edge"/>
              <c:x val="6.6718638735573212E-3"/>
              <c:y val="0.260881482349638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egoe UI Semibold" panose="020B0702040204020203" pitchFamily="34" charset="0"/>
                  <a:ea typeface="+mn-ea"/>
                  <a:cs typeface="Segoe UI Semibold" panose="020B0702040204020203" pitchFamily="34" charset="0"/>
                </a:defRPr>
              </a:pPr>
              <a:endParaRPr lang="sk-S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937336224"/>
        <c:crosses val="autoZero"/>
        <c:crossBetween val="between"/>
      </c:valAx>
      <c:valAx>
        <c:axId val="1937331328"/>
        <c:scaling>
          <c:orientation val="minMax"/>
          <c:max val="14000"/>
        </c:scaling>
        <c:delete val="1"/>
        <c:axPos val="r"/>
        <c:numFmt formatCode="0.0" sourceLinked="1"/>
        <c:majorTickMark val="out"/>
        <c:minorTickMark val="none"/>
        <c:tickLblPos val="nextTo"/>
        <c:crossAx val="1937352000"/>
        <c:crosses val="max"/>
        <c:crossBetween val="midCat"/>
      </c:valAx>
      <c:valAx>
        <c:axId val="1937352000"/>
        <c:scaling>
          <c:orientation val="minMax"/>
        </c:scaling>
        <c:delete val="1"/>
        <c:axPos val="t"/>
        <c:majorTickMark val="out"/>
        <c:minorTickMark val="none"/>
        <c:tickLblPos val="nextTo"/>
        <c:crossAx val="1937331328"/>
        <c:crosses val="max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913152208685623E-2"/>
          <c:y val="0.94668687857028355"/>
          <c:w val="0.95739486434113186"/>
          <c:h val="4.06028409311731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1"/>
          <c:tx>
            <c:strRef>
              <c:f>'G3'!$C$1</c:f>
              <c:strCache>
                <c:ptCount val="1"/>
                <c:pt idx="0">
                  <c:v>podiel na podlahovej ploche</c:v>
                </c:pt>
              </c:strCache>
            </c:strRef>
          </c:tx>
          <c:dPt>
            <c:idx val="0"/>
            <c:bubble3D val="0"/>
            <c:spPr>
              <a:solidFill>
                <a:srgbClr val="0032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DD1C-4835-A124-F97E97D52A73}"/>
              </c:ext>
            </c:extLst>
          </c:dPt>
          <c:dPt>
            <c:idx val="1"/>
            <c:bubble3D val="0"/>
            <c:spPr>
              <a:solidFill>
                <a:srgbClr val="3C96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D1C-4835-A124-F97E97D52A73}"/>
              </c:ext>
            </c:extLst>
          </c:dPt>
          <c:dPt>
            <c:idx val="2"/>
            <c:bubble3D val="0"/>
            <c:spPr>
              <a:solidFill>
                <a:srgbClr val="6E6E6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DD1C-4835-A124-F97E97D52A73}"/>
              </c:ext>
            </c:extLst>
          </c:dPt>
          <c:dPt>
            <c:idx val="3"/>
            <c:bubble3D val="0"/>
            <c:spPr>
              <a:solidFill>
                <a:srgbClr val="A0A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DD1C-4835-A124-F97E97D52A73}"/>
              </c:ext>
            </c:extLst>
          </c:dPt>
          <c:dPt>
            <c:idx val="4"/>
            <c:bubble3D val="0"/>
            <c:spPr>
              <a:solidFill>
                <a:srgbClr val="C8C8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DD1C-4835-A124-F97E97D52A73}"/>
              </c:ext>
            </c:extLst>
          </c:dPt>
          <c:dPt>
            <c:idx val="5"/>
            <c:bubble3D val="0"/>
            <c:spPr>
              <a:solidFill>
                <a:srgbClr val="5582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DD1C-4835-A124-F97E97D52A73}"/>
              </c:ext>
            </c:extLst>
          </c:dPt>
          <c:dPt>
            <c:idx val="6"/>
            <c:bubble3D val="0"/>
            <c:spPr>
              <a:solidFill>
                <a:srgbClr val="6E32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DD1C-4835-A124-F97E97D52A73}"/>
              </c:ext>
            </c:extLst>
          </c:dPt>
          <c:dPt>
            <c:idx val="7"/>
            <c:bubble3D val="0"/>
            <c:spPr>
              <a:solidFill>
                <a:srgbClr val="C35F0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DD1C-4835-A124-F97E97D52A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'G3'!$A$2:$A$9</c:f>
              <c:strCache>
                <c:ptCount val="8"/>
                <c:pt idx="0">
                  <c:v>pred rokom 1919</c:v>
                </c:pt>
                <c:pt idx="1">
                  <c:v>1919 - 1945</c:v>
                </c:pt>
                <c:pt idx="2">
                  <c:v>1946 - 1960</c:v>
                </c:pt>
                <c:pt idx="3">
                  <c:v>1961 - 1980</c:v>
                </c:pt>
                <c:pt idx="4">
                  <c:v>1981 - 2000</c:v>
                </c:pt>
                <c:pt idx="5">
                  <c:v>2001 - 2010</c:v>
                </c:pt>
                <c:pt idx="6">
                  <c:v>2011 - 2015</c:v>
                </c:pt>
                <c:pt idx="7">
                  <c:v>2016 a neskôr</c:v>
                </c:pt>
              </c:strCache>
            </c:strRef>
          </c:cat>
          <c:val>
            <c:numRef>
              <c:f>'G3'!$C$2:$C$9</c:f>
              <c:numCache>
                <c:formatCode>0%</c:formatCode>
                <c:ptCount val="8"/>
                <c:pt idx="0">
                  <c:v>4.1218484817940923E-2</c:v>
                </c:pt>
                <c:pt idx="1">
                  <c:v>0.11264990956052198</c:v>
                </c:pt>
                <c:pt idx="2">
                  <c:v>0.18705542645453252</c:v>
                </c:pt>
                <c:pt idx="3">
                  <c:v>0.30847119628127251</c:v>
                </c:pt>
                <c:pt idx="4">
                  <c:v>0.16650851394663285</c:v>
                </c:pt>
                <c:pt idx="5">
                  <c:v>7.7671704541515063E-2</c:v>
                </c:pt>
                <c:pt idx="6">
                  <c:v>5.0762455779342755E-2</c:v>
                </c:pt>
                <c:pt idx="7">
                  <c:v>5.5662308618241341E-2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D1C-4835-A124-F97E97D52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'G3'!$B$1</c15:sqref>
                        </c15:formulaRef>
                      </c:ext>
                    </c:extLst>
                    <c:strCache>
                      <c:ptCount val="1"/>
                      <c:pt idx="0">
                        <c:v>súčet podlahovej plochy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DD1C-4835-A124-F97E97D52A7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DD1C-4835-A124-F97E97D52A73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5-DD1C-4835-A124-F97E97D52A73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DD1C-4835-A124-F97E97D52A73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9-DD1C-4835-A124-F97E97D52A73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DD1C-4835-A124-F97E97D52A73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DD1C-4835-A124-F97E97D52A73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DD1C-4835-A124-F97E97D52A73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'G3'!$A$2:$A$9</c15:sqref>
                        </c15:formulaRef>
                      </c:ext>
                    </c:extLst>
                    <c:strCache>
                      <c:ptCount val="8"/>
                      <c:pt idx="0">
                        <c:v>pred rokom 1919</c:v>
                      </c:pt>
                      <c:pt idx="1">
                        <c:v>1919 - 1945</c:v>
                      </c:pt>
                      <c:pt idx="2">
                        <c:v>1946 - 1960</c:v>
                      </c:pt>
                      <c:pt idx="3">
                        <c:v>1961 - 1980</c:v>
                      </c:pt>
                      <c:pt idx="4">
                        <c:v>1981 - 2000</c:v>
                      </c:pt>
                      <c:pt idx="5">
                        <c:v>2001 - 2010</c:v>
                      </c:pt>
                      <c:pt idx="6">
                        <c:v>2011 - 2015</c:v>
                      </c:pt>
                      <c:pt idx="7">
                        <c:v>2016 a neskôr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'G3'!$B$2:$B$9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8"/>
                      <c:pt idx="0">
                        <c:v>5396796.4299999932</c:v>
                      </c:pt>
                      <c:pt idx="1">
                        <c:v>14749417.220000017</c:v>
                      </c:pt>
                      <c:pt idx="2">
                        <c:v>24491440.240000002</c:v>
                      </c:pt>
                      <c:pt idx="3">
                        <c:v>40388584.349999934</c:v>
                      </c:pt>
                      <c:pt idx="4">
                        <c:v>21801202.969999969</c:v>
                      </c:pt>
                      <c:pt idx="5">
                        <c:v>10169669.739999989</c:v>
                      </c:pt>
                      <c:pt idx="6">
                        <c:v>6646402.4899999946</c:v>
                      </c:pt>
                      <c:pt idx="7">
                        <c:v>7287947.3800000101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0-DD1C-4835-A124-F97E97D52A73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1"/>
          <c:tx>
            <c:strRef>
              <c:f>'G4'!$C$1</c:f>
              <c:strCache>
                <c:ptCount val="1"/>
                <c:pt idx="0">
                  <c:v>podiel na podlahovej ploche</c:v>
                </c:pt>
              </c:strCache>
            </c:strRef>
          </c:tx>
          <c:dPt>
            <c:idx val="0"/>
            <c:bubble3D val="0"/>
            <c:spPr>
              <a:solidFill>
                <a:srgbClr val="0032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7E2-4AF3-9197-FD08866E04AB}"/>
              </c:ext>
            </c:extLst>
          </c:dPt>
          <c:dPt>
            <c:idx val="1"/>
            <c:bubble3D val="0"/>
            <c:spPr>
              <a:solidFill>
                <a:srgbClr val="3C96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7E2-4AF3-9197-FD08866E04AB}"/>
              </c:ext>
            </c:extLst>
          </c:dPt>
          <c:dPt>
            <c:idx val="2"/>
            <c:bubble3D val="0"/>
            <c:spPr>
              <a:solidFill>
                <a:srgbClr val="6E6E6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7E2-4AF3-9197-FD08866E04AB}"/>
              </c:ext>
            </c:extLst>
          </c:dPt>
          <c:dPt>
            <c:idx val="3"/>
            <c:bubble3D val="0"/>
            <c:spPr>
              <a:solidFill>
                <a:srgbClr val="A0A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7E2-4AF3-9197-FD08866E04AB}"/>
              </c:ext>
            </c:extLst>
          </c:dPt>
          <c:dPt>
            <c:idx val="4"/>
            <c:bubble3D val="0"/>
            <c:spPr>
              <a:solidFill>
                <a:srgbClr val="C8C8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7E2-4AF3-9197-FD08866E04AB}"/>
              </c:ext>
            </c:extLst>
          </c:dPt>
          <c:dPt>
            <c:idx val="5"/>
            <c:bubble3D val="0"/>
            <c:spPr>
              <a:solidFill>
                <a:srgbClr val="5582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7E2-4AF3-9197-FD08866E04AB}"/>
              </c:ext>
            </c:extLst>
          </c:dPt>
          <c:dPt>
            <c:idx val="6"/>
            <c:bubble3D val="0"/>
            <c:spPr>
              <a:solidFill>
                <a:srgbClr val="6E32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7E2-4AF3-9197-FD08866E04AB}"/>
              </c:ext>
            </c:extLst>
          </c:dPt>
          <c:dPt>
            <c:idx val="7"/>
            <c:bubble3D val="0"/>
            <c:spPr>
              <a:solidFill>
                <a:srgbClr val="C35F0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7E2-4AF3-9197-FD08866E04AB}"/>
              </c:ext>
            </c:extLst>
          </c:dPt>
          <c:dPt>
            <c:idx val="8"/>
            <c:bubble3D val="0"/>
            <c:spPr>
              <a:solidFill>
                <a:srgbClr val="BE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A7E2-4AF3-9197-FD08866E04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'G4'!$A$2:$A$10</c:f>
              <c:strCache>
                <c:ptCount val="9"/>
                <c:pt idx="0">
                  <c:v>bez rekonštrukcie</c:v>
                </c:pt>
                <c:pt idx="1">
                  <c:v>pred rokom 1980</c:v>
                </c:pt>
                <c:pt idx="2">
                  <c:v>1980 - 1990</c:v>
                </c:pt>
                <c:pt idx="3">
                  <c:v>1991 - 1995</c:v>
                </c:pt>
                <c:pt idx="4">
                  <c:v>1996 - 2000</c:v>
                </c:pt>
                <c:pt idx="5">
                  <c:v>2001 - 2005</c:v>
                </c:pt>
                <c:pt idx="6">
                  <c:v>2006 - 2009</c:v>
                </c:pt>
                <c:pt idx="7">
                  <c:v>2010 - 2015</c:v>
                </c:pt>
                <c:pt idx="8">
                  <c:v>2016 a neskôr</c:v>
                </c:pt>
              </c:strCache>
            </c:strRef>
          </c:cat>
          <c:val>
            <c:numRef>
              <c:f>'G4'!$C$2:$C$10</c:f>
              <c:numCache>
                <c:formatCode>0%</c:formatCode>
                <c:ptCount val="9"/>
                <c:pt idx="0">
                  <c:v>0.25793556822009267</c:v>
                </c:pt>
                <c:pt idx="1">
                  <c:v>1.7365126122915579E-2</c:v>
                </c:pt>
                <c:pt idx="2">
                  <c:v>1.57138381392108E-2</c:v>
                </c:pt>
                <c:pt idx="3">
                  <c:v>1.2352343789701077E-2</c:v>
                </c:pt>
                <c:pt idx="4">
                  <c:v>3.5315313717790793E-2</c:v>
                </c:pt>
                <c:pt idx="5">
                  <c:v>7.2475975576163351E-2</c:v>
                </c:pt>
                <c:pt idx="6">
                  <c:v>0.14349335963094353</c:v>
                </c:pt>
                <c:pt idx="7">
                  <c:v>0.28691286230237795</c:v>
                </c:pt>
                <c:pt idx="8">
                  <c:v>0.15843561250080429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7E2-4AF3-9197-FD08866E0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'G4'!$B$1</c15:sqref>
                        </c15:formulaRef>
                      </c:ext>
                    </c:extLst>
                    <c:strCache>
                      <c:ptCount val="1"/>
                      <c:pt idx="0">
                        <c:v>súčet podlahovej plochy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2-A7E2-4AF3-9197-FD08866E04A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4-A7E2-4AF3-9197-FD08866E04AB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6-A7E2-4AF3-9197-FD08866E04AB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A7E2-4AF3-9197-FD08866E04AB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A7E2-4AF3-9197-FD08866E04AB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A7E2-4AF3-9197-FD08866E04AB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E-A7E2-4AF3-9197-FD08866E04AB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0-A7E2-4AF3-9197-FD08866E04AB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3-ACB4-4933-BECE-0C3748E09549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'G4'!$A$2:$A$10</c15:sqref>
                        </c15:formulaRef>
                      </c:ext>
                    </c:extLst>
                    <c:strCache>
                      <c:ptCount val="9"/>
                      <c:pt idx="0">
                        <c:v>bez rekonštrukcie</c:v>
                      </c:pt>
                      <c:pt idx="1">
                        <c:v>pred rokom 1980</c:v>
                      </c:pt>
                      <c:pt idx="2">
                        <c:v>1980 - 1990</c:v>
                      </c:pt>
                      <c:pt idx="3">
                        <c:v>1991 - 1995</c:v>
                      </c:pt>
                      <c:pt idx="4">
                        <c:v>1996 - 2000</c:v>
                      </c:pt>
                      <c:pt idx="5">
                        <c:v>2001 - 2005</c:v>
                      </c:pt>
                      <c:pt idx="6">
                        <c:v>2006 - 2009</c:v>
                      </c:pt>
                      <c:pt idx="7">
                        <c:v>2010 - 2015</c:v>
                      </c:pt>
                      <c:pt idx="8">
                        <c:v>2016 a neskôr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'G4'!$B$2:$B$10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9"/>
                      <c:pt idx="0">
                        <c:v>27554596.749999907</c:v>
                      </c:pt>
                      <c:pt idx="1">
                        <c:v>1855071.99</c:v>
                      </c:pt>
                      <c:pt idx="2">
                        <c:v>1678669.119999998</c:v>
                      </c:pt>
                      <c:pt idx="3">
                        <c:v>1319569.280000001</c:v>
                      </c:pt>
                      <c:pt idx="4">
                        <c:v>3772644.6000000038</c:v>
                      </c:pt>
                      <c:pt idx="5">
                        <c:v>7742423.0199999884</c:v>
                      </c:pt>
                      <c:pt idx="6">
                        <c:v>15329028.440000014</c:v>
                      </c:pt>
                      <c:pt idx="7">
                        <c:v>30650166.930000115</c:v>
                      </c:pt>
                      <c:pt idx="8">
                        <c:v>16925271.080000017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1-A7E2-4AF3-9197-FD08866E04AB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1"/>
          <c:spPr>
            <a:solidFill>
              <a:srgbClr val="0032C8"/>
            </a:solidFill>
          </c:spPr>
          <c:dPt>
            <c:idx val="0"/>
            <c:bubble3D val="0"/>
            <c:spPr>
              <a:solidFill>
                <a:srgbClr val="0032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871-4BCA-B557-20D06A863F32}"/>
              </c:ext>
            </c:extLst>
          </c:dPt>
          <c:dPt>
            <c:idx val="1"/>
            <c:bubble3D val="0"/>
            <c:spPr>
              <a:solidFill>
                <a:srgbClr val="3C96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871-4BCA-B557-20D06A863F32}"/>
              </c:ext>
            </c:extLst>
          </c:dPt>
          <c:dPt>
            <c:idx val="2"/>
            <c:bubble3D val="0"/>
            <c:spPr>
              <a:solidFill>
                <a:srgbClr val="6E6E6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871-4BCA-B557-20D06A863F32}"/>
              </c:ext>
            </c:extLst>
          </c:dPt>
          <c:dPt>
            <c:idx val="3"/>
            <c:bubble3D val="0"/>
            <c:explosion val="1"/>
            <c:spPr>
              <a:solidFill>
                <a:srgbClr val="A0A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871-4BCA-B557-20D06A863F32}"/>
              </c:ext>
            </c:extLst>
          </c:dPt>
          <c:dPt>
            <c:idx val="4"/>
            <c:bubble3D val="0"/>
            <c:spPr>
              <a:solidFill>
                <a:srgbClr val="C8C8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871-4BCA-B557-20D06A863F32}"/>
              </c:ext>
            </c:extLst>
          </c:dPt>
          <c:dPt>
            <c:idx val="5"/>
            <c:bubble3D val="0"/>
            <c:spPr>
              <a:solidFill>
                <a:srgbClr val="5582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871-4BCA-B557-20D06A863F32}"/>
              </c:ext>
            </c:extLst>
          </c:dPt>
          <c:dPt>
            <c:idx val="6"/>
            <c:bubble3D val="0"/>
            <c:spPr>
              <a:solidFill>
                <a:srgbClr val="6E32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871-4BCA-B557-20D06A863F3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'G5'!$A$15:$A$21</c:f>
              <c:strCache>
                <c:ptCount val="7"/>
                <c:pt idx="0">
                  <c:v>len okná</c:v>
                </c:pt>
                <c:pt idx="1">
                  <c:v>len plášť</c:v>
                </c:pt>
                <c:pt idx="2">
                  <c:v>len strecha</c:v>
                </c:pt>
                <c:pt idx="3">
                  <c:v>okná a plášť</c:v>
                </c:pt>
                <c:pt idx="4">
                  <c:v>okná a strecha</c:v>
                </c:pt>
                <c:pt idx="5">
                  <c:v>plášť a strecha</c:v>
                </c:pt>
                <c:pt idx="6">
                  <c:v>okná, plášť aj strecha</c:v>
                </c:pt>
              </c:strCache>
            </c:strRef>
          </c:cat>
          <c:val>
            <c:numRef>
              <c:f>'G5'!$C$15:$C$21</c:f>
              <c:numCache>
                <c:formatCode>0%</c:formatCode>
                <c:ptCount val="7"/>
                <c:pt idx="0">
                  <c:v>0.30533263849188702</c:v>
                </c:pt>
                <c:pt idx="1">
                  <c:v>2.8414731145788512E-2</c:v>
                </c:pt>
                <c:pt idx="2">
                  <c:v>2.361297392614049E-2</c:v>
                </c:pt>
                <c:pt idx="3">
                  <c:v>0.16611050875034314</c:v>
                </c:pt>
                <c:pt idx="4">
                  <c:v>0.13005135924866459</c:v>
                </c:pt>
                <c:pt idx="5">
                  <c:v>7.5263986075406993E-3</c:v>
                </c:pt>
                <c:pt idx="6">
                  <c:v>0.33895138982963541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871-4BCA-B557-20D06A863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4-F871-4BCA-B557-20D06A863F3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6-F871-4BCA-B557-20D06A863F3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F871-4BCA-B557-20D06A863F32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F871-4BCA-B557-20D06A863F32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F871-4BCA-B557-20D06A863F32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E-F871-4BCA-B557-20D06A863F32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0-F871-4BCA-B557-20D06A863F32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'G5'!$A$15:$A$21</c15:sqref>
                        </c15:formulaRef>
                      </c:ext>
                    </c:extLst>
                    <c:strCache>
                      <c:ptCount val="7"/>
                      <c:pt idx="0">
                        <c:v>len okná</c:v>
                      </c:pt>
                      <c:pt idx="1">
                        <c:v>len plášť</c:v>
                      </c:pt>
                      <c:pt idx="2">
                        <c:v>len strecha</c:v>
                      </c:pt>
                      <c:pt idx="3">
                        <c:v>okná a plášť</c:v>
                      </c:pt>
                      <c:pt idx="4">
                        <c:v>okná a strecha</c:v>
                      </c:pt>
                      <c:pt idx="5">
                        <c:v>plášť a strecha</c:v>
                      </c:pt>
                      <c:pt idx="6">
                        <c:v>okná, plášť aj strecha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'G5'!$B$15:$B$21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7"/>
                      <c:pt idx="0">
                        <c:v>21529670.640000001</c:v>
                      </c:pt>
                      <c:pt idx="1">
                        <c:v>2003584.7000000018</c:v>
                      </c:pt>
                      <c:pt idx="2">
                        <c:v>1665002.3199999975</c:v>
                      </c:pt>
                      <c:pt idx="3">
                        <c:v>11712814.459999995</c:v>
                      </c:pt>
                      <c:pt idx="4">
                        <c:v>9170205.140000008</c:v>
                      </c:pt>
                      <c:pt idx="5">
                        <c:v>530702.79000000015</c:v>
                      </c:pt>
                      <c:pt idx="6">
                        <c:v>23900202.159999996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5-F871-4BCA-B557-20D06A863F32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1"/>
          <c:tx>
            <c:strRef>
              <c:f>'G6'!$C$1</c:f>
              <c:strCache>
                <c:ptCount val="1"/>
                <c:pt idx="0">
                  <c:v>podiel na podlahovej ploche</c:v>
                </c:pt>
              </c:strCache>
            </c:strRef>
          </c:tx>
          <c:dPt>
            <c:idx val="0"/>
            <c:bubble3D val="0"/>
            <c:spPr>
              <a:solidFill>
                <a:srgbClr val="0032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EF7-4675-88AA-4142F2B0E8EB}"/>
              </c:ext>
            </c:extLst>
          </c:dPt>
          <c:dPt>
            <c:idx val="1"/>
            <c:bubble3D val="0"/>
            <c:spPr>
              <a:solidFill>
                <a:srgbClr val="3C96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EF7-4675-88AA-4142F2B0E8EB}"/>
              </c:ext>
            </c:extLst>
          </c:dPt>
          <c:dPt>
            <c:idx val="2"/>
            <c:bubble3D val="0"/>
            <c:spPr>
              <a:solidFill>
                <a:srgbClr val="6E6E6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EF7-4675-88AA-4142F2B0E8EB}"/>
              </c:ext>
            </c:extLst>
          </c:dPt>
          <c:dPt>
            <c:idx val="3"/>
            <c:bubble3D val="0"/>
            <c:spPr>
              <a:solidFill>
                <a:srgbClr val="A0A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EF7-4675-88AA-4142F2B0E8EB}"/>
              </c:ext>
            </c:extLst>
          </c:dPt>
          <c:dPt>
            <c:idx val="4"/>
            <c:bubble3D val="0"/>
            <c:spPr>
              <a:solidFill>
                <a:srgbClr val="C8C8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EF7-4675-88AA-4142F2B0E8EB}"/>
              </c:ext>
            </c:extLst>
          </c:dPt>
          <c:dPt>
            <c:idx val="5"/>
            <c:bubble3D val="0"/>
            <c:spPr>
              <a:solidFill>
                <a:srgbClr val="5582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EF7-4675-88AA-4142F2B0E8EB}"/>
              </c:ext>
            </c:extLst>
          </c:dPt>
          <c:dPt>
            <c:idx val="6"/>
            <c:bubble3D val="0"/>
            <c:spPr>
              <a:solidFill>
                <a:srgbClr val="6E32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EF7-4675-88AA-4142F2B0E8EB}"/>
              </c:ext>
            </c:extLst>
          </c:dPt>
          <c:dPt>
            <c:idx val="7"/>
            <c:bubble3D val="0"/>
            <c:spPr>
              <a:solidFill>
                <a:srgbClr val="C35F0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EF7-4675-88AA-4142F2B0E8E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'G6'!$A$2:$A$9</c:f>
              <c:strCache>
                <c:ptCount val="8"/>
                <c:pt idx="0">
                  <c:v>pred rokom 1919</c:v>
                </c:pt>
                <c:pt idx="1">
                  <c:v>1919 - 1945</c:v>
                </c:pt>
                <c:pt idx="2">
                  <c:v>1946 - 1960</c:v>
                </c:pt>
                <c:pt idx="3">
                  <c:v>1961 - 1980</c:v>
                </c:pt>
                <c:pt idx="4">
                  <c:v>1981 - 2000</c:v>
                </c:pt>
                <c:pt idx="5">
                  <c:v>2001 - 2010</c:v>
                </c:pt>
                <c:pt idx="6">
                  <c:v>2011 - 2015</c:v>
                </c:pt>
                <c:pt idx="7">
                  <c:v>2016 a neskôr</c:v>
                </c:pt>
              </c:strCache>
            </c:strRef>
          </c:cat>
          <c:val>
            <c:numRef>
              <c:f>'G6'!$C$2:$C$9</c:f>
              <c:numCache>
                <c:formatCode>0%</c:formatCode>
                <c:ptCount val="8"/>
                <c:pt idx="0">
                  <c:v>8.6229058724119883E-3</c:v>
                </c:pt>
                <c:pt idx="1">
                  <c:v>2.4984618245666394E-2</c:v>
                </c:pt>
                <c:pt idx="2">
                  <c:v>8.8069901340559101E-2</c:v>
                </c:pt>
                <c:pt idx="3">
                  <c:v>0.45063925358717011</c:v>
                </c:pt>
                <c:pt idx="4">
                  <c:v>0.3070975220096876</c:v>
                </c:pt>
                <c:pt idx="5">
                  <c:v>6.623868333432692E-2</c:v>
                </c:pt>
                <c:pt idx="6">
                  <c:v>2.3887242711023108E-2</c:v>
                </c:pt>
                <c:pt idx="7">
                  <c:v>3.0459872899154805E-2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EF7-4675-88AA-4142F2B0E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'G6'!$B$1</c15:sqref>
                        </c15:formulaRef>
                      </c:ext>
                    </c:extLst>
                    <c:strCache>
                      <c:ptCount val="1"/>
                      <c:pt idx="0">
                        <c:v>súčet podlahovej plochy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0032C8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2-8EF7-4675-88AA-4142F2B0E8EB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3C9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4-8EF7-4675-88AA-4142F2B0E8EB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6E6E6E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6-8EF7-4675-88AA-4142F2B0E8EB}"/>
                    </c:ext>
                  </c:extLst>
                </c:dPt>
                <c:dPt>
                  <c:idx val="3"/>
                  <c:bubble3D val="0"/>
                  <c:spPr>
                    <a:solidFill>
                      <a:srgbClr val="A0A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8EF7-4675-88AA-4142F2B0E8EB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C8C8C8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8EF7-4675-88AA-4142F2B0E8EB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55823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8EF7-4675-88AA-4142F2B0E8EB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6E32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E-8EF7-4675-88AA-4142F2B0E8EB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C35F0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0-8EF7-4675-88AA-4142F2B0E8EB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Segoe UI Semilight" panose="020B0402040204020203" pitchFamily="34" charset="0"/>
                          <a:ea typeface="+mn-ea"/>
                          <a:cs typeface="Segoe UI Semilight" panose="020B0402040204020203" pitchFamily="34" charset="0"/>
                        </a:defRPr>
                      </a:pPr>
                      <a:endParaRPr lang="sk-SK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'G6'!$A$2:$A$9</c15:sqref>
                        </c15:formulaRef>
                      </c:ext>
                    </c:extLst>
                    <c:strCache>
                      <c:ptCount val="8"/>
                      <c:pt idx="0">
                        <c:v>pred rokom 1919</c:v>
                      </c:pt>
                      <c:pt idx="1">
                        <c:v>1919 - 1945</c:v>
                      </c:pt>
                      <c:pt idx="2">
                        <c:v>1946 - 1960</c:v>
                      </c:pt>
                      <c:pt idx="3">
                        <c:v>1961 - 1980</c:v>
                      </c:pt>
                      <c:pt idx="4">
                        <c:v>1981 - 2000</c:v>
                      </c:pt>
                      <c:pt idx="5">
                        <c:v>2001 - 2010</c:v>
                      </c:pt>
                      <c:pt idx="6">
                        <c:v>2011 - 2015</c:v>
                      </c:pt>
                      <c:pt idx="7">
                        <c:v>2016 a neskôr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'G6'!$B$2:$B$9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8"/>
                      <c:pt idx="0">
                        <c:v>551960</c:v>
                      </c:pt>
                      <c:pt idx="1">
                        <c:v>1599288</c:v>
                      </c:pt>
                      <c:pt idx="2">
                        <c:v>5637434</c:v>
                      </c:pt>
                      <c:pt idx="3">
                        <c:v>28845826</c:v>
                      </c:pt>
                      <c:pt idx="4">
                        <c:v>19657590</c:v>
                      </c:pt>
                      <c:pt idx="5">
                        <c:v>4239998</c:v>
                      </c:pt>
                      <c:pt idx="6">
                        <c:v>1529044</c:v>
                      </c:pt>
                      <c:pt idx="7">
                        <c:v>1949764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1-8EF7-4675-88AA-4142F2B0E8EB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1"/>
          <c:tx>
            <c:strRef>
              <c:f>'G7'!$C$1</c:f>
              <c:strCache>
                <c:ptCount val="1"/>
                <c:pt idx="0">
                  <c:v>podiel na podlahovej ploche</c:v>
                </c:pt>
              </c:strCache>
            </c:strRef>
          </c:tx>
          <c:dPt>
            <c:idx val="0"/>
            <c:bubble3D val="0"/>
            <c:spPr>
              <a:solidFill>
                <a:srgbClr val="0032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5ED-49A1-A55F-53F1890D8796}"/>
              </c:ext>
            </c:extLst>
          </c:dPt>
          <c:dPt>
            <c:idx val="1"/>
            <c:bubble3D val="0"/>
            <c:spPr>
              <a:solidFill>
                <a:srgbClr val="3C96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5ED-49A1-A55F-53F1890D8796}"/>
              </c:ext>
            </c:extLst>
          </c:dPt>
          <c:dPt>
            <c:idx val="2"/>
            <c:bubble3D val="0"/>
            <c:spPr>
              <a:solidFill>
                <a:srgbClr val="6E6E6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5ED-49A1-A55F-53F1890D8796}"/>
              </c:ext>
            </c:extLst>
          </c:dPt>
          <c:dPt>
            <c:idx val="3"/>
            <c:bubble3D val="0"/>
            <c:spPr>
              <a:solidFill>
                <a:srgbClr val="A0A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5ED-49A1-A55F-53F1890D8796}"/>
              </c:ext>
            </c:extLst>
          </c:dPt>
          <c:dPt>
            <c:idx val="4"/>
            <c:bubble3D val="0"/>
            <c:spPr>
              <a:solidFill>
                <a:srgbClr val="C8C8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5ED-49A1-A55F-53F1890D8796}"/>
              </c:ext>
            </c:extLst>
          </c:dPt>
          <c:dPt>
            <c:idx val="5"/>
            <c:bubble3D val="0"/>
            <c:spPr>
              <a:solidFill>
                <a:srgbClr val="5582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5ED-49A1-A55F-53F1890D8796}"/>
              </c:ext>
            </c:extLst>
          </c:dPt>
          <c:dPt>
            <c:idx val="6"/>
            <c:bubble3D val="0"/>
            <c:spPr>
              <a:solidFill>
                <a:srgbClr val="6E32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5ED-49A1-A55F-53F1890D8796}"/>
              </c:ext>
            </c:extLst>
          </c:dPt>
          <c:dPt>
            <c:idx val="7"/>
            <c:bubble3D val="0"/>
            <c:spPr>
              <a:solidFill>
                <a:srgbClr val="C35F0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5ED-49A1-A55F-53F1890D8796}"/>
              </c:ext>
            </c:extLst>
          </c:dPt>
          <c:dPt>
            <c:idx val="8"/>
            <c:bubble3D val="0"/>
            <c:spPr>
              <a:solidFill>
                <a:srgbClr val="BE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5ED-49A1-A55F-53F1890D8796}"/>
              </c:ext>
            </c:extLst>
          </c:dPt>
          <c:dLbls>
            <c:dLbl>
              <c:idx val="1"/>
              <c:layout>
                <c:manualLayout>
                  <c:x val="-2.0815402414381803E-2"/>
                  <c:y val="-5.1528272497144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ED-49A1-A55F-53F1890D8796}"/>
                </c:ext>
              </c:extLst>
            </c:dLbl>
            <c:dLbl>
              <c:idx val="3"/>
              <c:layout>
                <c:manualLayout>
                  <c:x val="2.6019253017977254E-3"/>
                  <c:y val="-5.1528272497144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ED-49A1-A55F-53F1890D8796}"/>
                </c:ext>
              </c:extLst>
            </c:dLbl>
            <c:dLbl>
              <c:idx val="4"/>
              <c:layout>
                <c:manualLayout>
                  <c:x val="4.423273013056133E-2"/>
                  <c:y val="-9.368776817662589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ED-49A1-A55F-53F1890D87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'G7'!$A$2:$A$10</c:f>
              <c:strCache>
                <c:ptCount val="9"/>
                <c:pt idx="0">
                  <c:v>bez rekonštrukcie</c:v>
                </c:pt>
                <c:pt idx="1">
                  <c:v>pred rokom 1980</c:v>
                </c:pt>
                <c:pt idx="2">
                  <c:v>1980 - 1990</c:v>
                </c:pt>
                <c:pt idx="3">
                  <c:v>1991 - 1995</c:v>
                </c:pt>
                <c:pt idx="4">
                  <c:v>1996 - 2000</c:v>
                </c:pt>
                <c:pt idx="5">
                  <c:v>2001 - 2005</c:v>
                </c:pt>
                <c:pt idx="6">
                  <c:v>2006 - 2009</c:v>
                </c:pt>
                <c:pt idx="7">
                  <c:v>2010 - 2015</c:v>
                </c:pt>
                <c:pt idx="8">
                  <c:v>2016 a neskôr</c:v>
                </c:pt>
              </c:strCache>
            </c:strRef>
          </c:cat>
          <c:val>
            <c:numRef>
              <c:f>'G7'!$C$2:$C$10</c:f>
              <c:numCache>
                <c:formatCode>0%</c:formatCode>
                <c:ptCount val="9"/>
                <c:pt idx="0">
                  <c:v>6.4274332074103893E-2</c:v>
                </c:pt>
                <c:pt idx="1">
                  <c:v>5.9278302258338285E-3</c:v>
                </c:pt>
                <c:pt idx="2">
                  <c:v>5.4824746450203368E-3</c:v>
                </c:pt>
                <c:pt idx="3">
                  <c:v>4.4261452113580841E-3</c:v>
                </c:pt>
                <c:pt idx="4">
                  <c:v>1.2734540467829073E-2</c:v>
                </c:pt>
                <c:pt idx="5">
                  <c:v>3.5520918051411055E-2</c:v>
                </c:pt>
                <c:pt idx="6">
                  <c:v>0.16697755695657318</c:v>
                </c:pt>
                <c:pt idx="7">
                  <c:v>0.41900097594514951</c:v>
                </c:pt>
                <c:pt idx="8">
                  <c:v>0.28565522642272101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5ED-49A1-A55F-53F1890D879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'G7'!$B$1</c15:sqref>
                        </c15:formulaRef>
                      </c:ext>
                    </c:extLst>
                    <c:strCache>
                      <c:ptCount val="1"/>
                      <c:pt idx="0">
                        <c:v>súčet podlahovej plochy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4-B5ED-49A1-A55F-53F1890D8796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6-B5ED-49A1-A55F-53F1890D8796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B5ED-49A1-A55F-53F1890D8796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B5ED-49A1-A55F-53F1890D8796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B5ED-49A1-A55F-53F1890D8796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E-B5ED-49A1-A55F-53F1890D8796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0-B5ED-49A1-A55F-53F1890D8796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2-B5ED-49A1-A55F-53F1890D8796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4-B5ED-49A1-A55F-53F1890D8796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Segoe UI Semilight" panose="020B0402040204020203" pitchFamily="34" charset="0"/>
                          <a:ea typeface="+mn-ea"/>
                          <a:cs typeface="Segoe UI Semilight" panose="020B0402040204020203" pitchFamily="34" charset="0"/>
                        </a:defRPr>
                      </a:pPr>
                      <a:endParaRPr lang="sk-SK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'G7'!$A$2:$A$10</c15:sqref>
                        </c15:formulaRef>
                      </c:ext>
                    </c:extLst>
                    <c:strCache>
                      <c:ptCount val="9"/>
                      <c:pt idx="0">
                        <c:v>bez rekonštrukcie</c:v>
                      </c:pt>
                      <c:pt idx="1">
                        <c:v>pred rokom 1980</c:v>
                      </c:pt>
                      <c:pt idx="2">
                        <c:v>1980 - 1990</c:v>
                      </c:pt>
                      <c:pt idx="3">
                        <c:v>1991 - 1995</c:v>
                      </c:pt>
                      <c:pt idx="4">
                        <c:v>1996 - 2000</c:v>
                      </c:pt>
                      <c:pt idx="5">
                        <c:v>2001 - 2005</c:v>
                      </c:pt>
                      <c:pt idx="6">
                        <c:v>2006 - 2009</c:v>
                      </c:pt>
                      <c:pt idx="7">
                        <c:v>2010 - 2015</c:v>
                      </c:pt>
                      <c:pt idx="8">
                        <c:v>2016 a neskôr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'G7'!$B$2:$B$10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9"/>
                      <c:pt idx="0">
                        <c:v>3618137</c:v>
                      </c:pt>
                      <c:pt idx="1">
                        <c:v>333690</c:v>
                      </c:pt>
                      <c:pt idx="2">
                        <c:v>308620</c:v>
                      </c:pt>
                      <c:pt idx="3">
                        <c:v>249157</c:v>
                      </c:pt>
                      <c:pt idx="4">
                        <c:v>716854</c:v>
                      </c:pt>
                      <c:pt idx="5">
                        <c:v>1999547</c:v>
                      </c:pt>
                      <c:pt idx="6">
                        <c:v>9399517</c:v>
                      </c:pt>
                      <c:pt idx="7">
                        <c:v>23586444</c:v>
                      </c:pt>
                      <c:pt idx="8">
                        <c:v>16080132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5-B5ED-49A1-A55F-53F1890D8796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1"/>
          <c:spPr>
            <a:solidFill>
              <a:srgbClr val="0032C8"/>
            </a:solidFill>
          </c:spPr>
          <c:dPt>
            <c:idx val="0"/>
            <c:bubble3D val="0"/>
            <c:spPr>
              <a:solidFill>
                <a:srgbClr val="0032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855-4FA9-AF3E-6F4850276B62}"/>
              </c:ext>
            </c:extLst>
          </c:dPt>
          <c:dPt>
            <c:idx val="1"/>
            <c:bubble3D val="0"/>
            <c:spPr>
              <a:solidFill>
                <a:srgbClr val="3C96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855-4FA9-AF3E-6F4850276B62}"/>
              </c:ext>
            </c:extLst>
          </c:dPt>
          <c:dPt>
            <c:idx val="2"/>
            <c:bubble3D val="0"/>
            <c:spPr>
              <a:solidFill>
                <a:srgbClr val="6E6E6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855-4FA9-AF3E-6F4850276B62}"/>
              </c:ext>
            </c:extLst>
          </c:dPt>
          <c:dPt>
            <c:idx val="3"/>
            <c:bubble3D val="0"/>
            <c:explosion val="1"/>
            <c:spPr>
              <a:solidFill>
                <a:srgbClr val="A0A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55-4FA9-AF3E-6F4850276B62}"/>
              </c:ext>
            </c:extLst>
          </c:dPt>
          <c:dPt>
            <c:idx val="4"/>
            <c:bubble3D val="0"/>
            <c:spPr>
              <a:solidFill>
                <a:srgbClr val="C8C8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855-4FA9-AF3E-6F4850276B62}"/>
              </c:ext>
            </c:extLst>
          </c:dPt>
          <c:dPt>
            <c:idx val="5"/>
            <c:bubble3D val="0"/>
            <c:spPr>
              <a:solidFill>
                <a:srgbClr val="5582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855-4FA9-AF3E-6F4850276B62}"/>
              </c:ext>
            </c:extLst>
          </c:dPt>
          <c:dPt>
            <c:idx val="6"/>
            <c:bubble3D val="0"/>
            <c:spPr>
              <a:solidFill>
                <a:srgbClr val="6E32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855-4FA9-AF3E-6F4850276B62}"/>
              </c:ext>
            </c:extLst>
          </c:dPt>
          <c:dLbls>
            <c:dLbl>
              <c:idx val="4"/>
              <c:layout>
                <c:manualLayout>
                  <c:x val="-7.8104660244727939E-3"/>
                  <c:y val="-6.6182552611009927E-1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855-4FA9-AF3E-6F4850276B62}"/>
                </c:ext>
              </c:extLst>
            </c:dLbl>
            <c:dLbl>
              <c:idx val="5"/>
              <c:layout>
                <c:manualLayout>
                  <c:x val="0"/>
                  <c:y val="-2.310399435316547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855-4FA9-AF3E-6F4850276B62}"/>
                </c:ext>
              </c:extLst>
            </c:dLbl>
            <c:dLbl>
              <c:idx val="6"/>
              <c:layout>
                <c:manualLayout>
                  <c:x val="7.8104660244727939E-3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855-4FA9-AF3E-6F4850276B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'G8'!$A$15:$A$21</c:f>
              <c:strCache>
                <c:ptCount val="7"/>
                <c:pt idx="0">
                  <c:v>len okná</c:v>
                </c:pt>
                <c:pt idx="1">
                  <c:v>okná, plášť aj strecha</c:v>
                </c:pt>
                <c:pt idx="2">
                  <c:v>okná a strecha</c:v>
                </c:pt>
                <c:pt idx="3">
                  <c:v>okná a plášť</c:v>
                </c:pt>
                <c:pt idx="4">
                  <c:v>len plášť</c:v>
                </c:pt>
                <c:pt idx="5">
                  <c:v>len strecha</c:v>
                </c:pt>
                <c:pt idx="6">
                  <c:v>plášť a strecha</c:v>
                </c:pt>
              </c:strCache>
            </c:strRef>
          </c:cat>
          <c:val>
            <c:numRef>
              <c:f>'G8'!$C$15:$C$21</c:f>
              <c:numCache>
                <c:formatCode>0%</c:formatCode>
                <c:ptCount val="7"/>
                <c:pt idx="0">
                  <c:v>9.1263264351574377E-2</c:v>
                </c:pt>
                <c:pt idx="1">
                  <c:v>0.70556854235084598</c:v>
                </c:pt>
                <c:pt idx="2">
                  <c:v>9.6915615094420426E-2</c:v>
                </c:pt>
                <c:pt idx="3">
                  <c:v>6.8377428197274867E-2</c:v>
                </c:pt>
                <c:pt idx="4">
                  <c:v>1.1348054710789675E-2</c:v>
                </c:pt>
                <c:pt idx="5">
                  <c:v>1.1547389349569465E-2</c:v>
                </c:pt>
                <c:pt idx="6">
                  <c:v>1.4979705945525211E-2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855-4FA9-AF3E-6F4850276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0-C855-4FA9-AF3E-6F4850276B6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2-C855-4FA9-AF3E-6F4850276B6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4-C855-4FA9-AF3E-6F4850276B62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6-C855-4FA9-AF3E-6F4850276B62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C855-4FA9-AF3E-6F4850276B62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C855-4FA9-AF3E-6F4850276B62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C855-4FA9-AF3E-6F4850276B62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'G8'!$A$15:$A$21</c15:sqref>
                        </c15:formulaRef>
                      </c:ext>
                    </c:extLst>
                    <c:strCache>
                      <c:ptCount val="7"/>
                      <c:pt idx="0">
                        <c:v>len okná</c:v>
                      </c:pt>
                      <c:pt idx="1">
                        <c:v>okná, plášť aj strecha</c:v>
                      </c:pt>
                      <c:pt idx="2">
                        <c:v>okná a strecha</c:v>
                      </c:pt>
                      <c:pt idx="3">
                        <c:v>okná a plášť</c:v>
                      </c:pt>
                      <c:pt idx="4">
                        <c:v>len plášť</c:v>
                      </c:pt>
                      <c:pt idx="5">
                        <c:v>len strecha</c:v>
                      </c:pt>
                      <c:pt idx="6">
                        <c:v>plášť a strecha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'G8'!$B$15:$B$21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7"/>
                      <c:pt idx="0">
                        <c:v>4654396</c:v>
                      </c:pt>
                      <c:pt idx="1">
                        <c:v>35983760</c:v>
                      </c:pt>
                      <c:pt idx="2">
                        <c:v>4942664</c:v>
                      </c:pt>
                      <c:pt idx="3">
                        <c:v>3487226</c:v>
                      </c:pt>
                      <c:pt idx="4">
                        <c:v>578747</c:v>
                      </c:pt>
                      <c:pt idx="5">
                        <c:v>588913</c:v>
                      </c:pt>
                      <c:pt idx="6">
                        <c:v>763960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D-C855-4FA9-AF3E-6F4850276B62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'G9'!$B$18</c:f>
              <c:strCache>
                <c:ptCount val="1"/>
                <c:pt idx="0">
                  <c:v>Bytové domy</c:v>
                </c:pt>
              </c:strCache>
            </c:strRef>
          </c:tx>
          <c:spPr>
            <a:solidFill>
              <a:srgbClr val="0032C8"/>
            </a:solidFill>
            <a:ln>
              <a:noFill/>
            </a:ln>
            <a:effectLst/>
          </c:spPr>
          <c:invertIfNegative val="0"/>
          <c:cat>
            <c:strRef>
              <c:f>'G9'!$A$19:$A$22</c:f>
              <c:strCache>
                <c:ptCount val="4"/>
                <c:pt idx="0">
                  <c:v>2001-2005</c:v>
                </c:pt>
                <c:pt idx="1">
                  <c:v>2006-2009</c:v>
                </c:pt>
                <c:pt idx="2">
                  <c:v>2010-2015</c:v>
                </c:pt>
                <c:pt idx="3">
                  <c:v>2016 a neskôr</c:v>
                </c:pt>
              </c:strCache>
            </c:strRef>
          </c:cat>
          <c:val>
            <c:numRef>
              <c:f>'G9'!$B$19:$B$22</c:f>
              <c:numCache>
                <c:formatCode>_(* #,##0.00_);_(* \(#,##0.00\);_(* "-"??_);_(@_)</c:formatCode>
                <c:ptCount val="4"/>
                <c:pt idx="0">
                  <c:v>164341347.00151169</c:v>
                </c:pt>
                <c:pt idx="1">
                  <c:v>1103593589.2089319</c:v>
                </c:pt>
                <c:pt idx="2">
                  <c:v>3213869107.5103474</c:v>
                </c:pt>
                <c:pt idx="3">
                  <c:v>2603992036.6564231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E-4B68-8DE9-7E1B1E321E46}"/>
            </c:ext>
          </c:extLst>
        </c:ser>
        <c:ser>
          <c:idx val="1"/>
          <c:order val="1"/>
          <c:tx>
            <c:strRef>
              <c:f>'G9'!$C$18</c:f>
              <c:strCache>
                <c:ptCount val="1"/>
                <c:pt idx="0">
                  <c:v>Rodinné domy</c:v>
                </c:pt>
              </c:strCache>
            </c:strRef>
          </c:tx>
          <c:spPr>
            <a:solidFill>
              <a:srgbClr val="3C96FF"/>
            </a:solidFill>
            <a:ln>
              <a:noFill/>
            </a:ln>
            <a:effectLst/>
          </c:spPr>
          <c:invertIfNegative val="0"/>
          <c:cat>
            <c:strRef>
              <c:f>'G9'!$A$19:$A$22</c:f>
              <c:strCache>
                <c:ptCount val="4"/>
                <c:pt idx="0">
                  <c:v>2001-2005</c:v>
                </c:pt>
                <c:pt idx="1">
                  <c:v>2006-2009</c:v>
                </c:pt>
                <c:pt idx="2">
                  <c:v>2010-2015</c:v>
                </c:pt>
                <c:pt idx="3">
                  <c:v>2016 a neskôr</c:v>
                </c:pt>
              </c:strCache>
            </c:strRef>
          </c:cat>
          <c:val>
            <c:numRef>
              <c:f>'G9'!$C$19:$C$22</c:f>
              <c:numCache>
                <c:formatCode>_(* #,##0.00_);_(* \(#,##0.00\);_(* "-"??_);_(@_)</c:formatCode>
                <c:ptCount val="4"/>
                <c:pt idx="0">
                  <c:v>917166396.17594886</c:v>
                </c:pt>
                <c:pt idx="1">
                  <c:v>2161720715.1315303</c:v>
                </c:pt>
                <c:pt idx="2">
                  <c:v>4270884174.6907969</c:v>
                </c:pt>
                <c:pt idx="3">
                  <c:v>3003098870.6083088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7E-4B68-8DE9-7E1B1E321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7335680"/>
        <c:axId val="1937336768"/>
      </c:barChart>
      <c:catAx>
        <c:axId val="193733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937336768"/>
        <c:crosses val="autoZero"/>
        <c:auto val="1"/>
        <c:lblAlgn val="ctr"/>
        <c:lblOffset val="100"/>
        <c:noMultiLvlLbl val="0"/>
      </c:catAx>
      <c:valAx>
        <c:axId val="193733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937335680"/>
        <c:crosses val="autoZero"/>
        <c:crossBetween val="between"/>
        <c:majorUnit val="1000000000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</xdr:colOff>
      <xdr:row>11</xdr:row>
      <xdr:rowOff>146685</xdr:rowOff>
    </xdr:from>
    <xdr:to>
      <xdr:col>11</xdr:col>
      <xdr:colOff>253366</xdr:colOff>
      <xdr:row>27</xdr:row>
      <xdr:rowOff>144780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9</xdr:row>
      <xdr:rowOff>104774</xdr:rowOff>
    </xdr:from>
    <xdr:to>
      <xdr:col>9</xdr:col>
      <xdr:colOff>190500</xdr:colOff>
      <xdr:row>27</xdr:row>
      <xdr:rowOff>114300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156210</xdr:colOff>
      <xdr:row>10</xdr:row>
      <xdr:rowOff>179070</xdr:rowOff>
    </xdr:from>
    <xdr:to>
      <xdr:col>5</xdr:col>
      <xdr:colOff>816610</xdr:colOff>
      <xdr:row>33</xdr:row>
      <xdr:rowOff>115570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88265</xdr:colOff>
      <xdr:row>11</xdr:row>
      <xdr:rowOff>635</xdr:rowOff>
    </xdr:from>
    <xdr:to>
      <xdr:col>14</xdr:col>
      <xdr:colOff>145415</xdr:colOff>
      <xdr:row>33</xdr:row>
      <xdr:rowOff>121285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371475</xdr:colOff>
      <xdr:row>0</xdr:row>
      <xdr:rowOff>123825</xdr:rowOff>
    </xdr:from>
    <xdr:to>
      <xdr:col>10</xdr:col>
      <xdr:colOff>168831</xdr:colOff>
      <xdr:row>14</xdr:row>
      <xdr:rowOff>66675</xdr:rowOff>
    </xdr:to>
    <xdr:pic>
      <xdr:nvPicPr>
        <xdr:cNvPr id="5" name="Obrázo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5" y="123825"/>
          <a:ext cx="4674156" cy="28098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0</xdr:row>
      <xdr:rowOff>0</xdr:rowOff>
    </xdr:from>
    <xdr:to>
      <xdr:col>12</xdr:col>
      <xdr:colOff>472440</xdr:colOff>
      <xdr:row>16</xdr:row>
      <xdr:rowOff>86722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0.14055</cdr:x>
      <cdr:y>0.08315</cdr:y>
    </cdr:from>
    <cdr:to>
      <cdr:x>0.36248</cdr:x>
      <cdr:y>0.15588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662940" y="291382"/>
          <a:ext cx="1046800" cy="2548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900">
              <a:latin typeface="Segoe UI Semilight" panose="020B0402040204020203" pitchFamily="34" charset="0"/>
              <a:cs typeface="Segoe UI Semilight" panose="020B0402040204020203" pitchFamily="34" charset="0"/>
            </a:rPr>
            <a:t>Rodinné</a:t>
          </a:r>
          <a:r>
            <a:rPr lang="sk-SK" sz="900"/>
            <a:t> </a:t>
          </a:r>
          <a:r>
            <a:rPr lang="sk-SK" sz="1000"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rPr>
            <a:t>domy</a:t>
          </a:r>
        </a:p>
      </cdr:txBody>
    </cdr:sp>
  </cdr:relSizeAnchor>
  <cdr:relSizeAnchor xmlns:cdr="http://schemas.openxmlformats.org/drawingml/2006/chartDrawing">
    <cdr:from>
      <cdr:x>0.39514</cdr:x>
      <cdr:y>0.21546</cdr:y>
    </cdr:from>
    <cdr:to>
      <cdr:x>0.58583</cdr:x>
      <cdr:y>0.28819</cdr:y>
    </cdr:to>
    <cdr:sp macro="" textlink="">
      <cdr:nvSpPr>
        <cdr:cNvPr id="3" name="BlokTextu 1"/>
        <cdr:cNvSpPr txBox="1"/>
      </cdr:nvSpPr>
      <cdr:spPr>
        <a:xfrm xmlns:a="http://schemas.openxmlformats.org/drawingml/2006/main">
          <a:off x="1863778" y="755049"/>
          <a:ext cx="899442" cy="2548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000">
              <a:latin typeface="Segoe UI Semilight" panose="020B0402040204020203" pitchFamily="34" charset="0"/>
              <a:cs typeface="Segoe UI Semilight" panose="020B0402040204020203" pitchFamily="34" charset="0"/>
            </a:rPr>
            <a:t>Bytové</a:t>
          </a:r>
          <a:r>
            <a:rPr lang="sk-SK" sz="900">
              <a:latin typeface="Segoe UI Semilight" panose="020B0402040204020203" pitchFamily="34" charset="0"/>
              <a:cs typeface="Segoe UI Semilight" panose="020B0402040204020203" pitchFamily="34" charset="0"/>
            </a:rPr>
            <a:t> domy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0</xdr:row>
      <xdr:rowOff>0</xdr:rowOff>
    </xdr:from>
    <xdr:to>
      <xdr:col>12</xdr:col>
      <xdr:colOff>110490</xdr:colOff>
      <xdr:row>16</xdr:row>
      <xdr:rowOff>86722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0.14055</cdr:x>
      <cdr:y>0.08315</cdr:y>
    </cdr:from>
    <cdr:to>
      <cdr:x>0.36248</cdr:x>
      <cdr:y>0.15588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662940" y="291382"/>
          <a:ext cx="1046800" cy="2548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900">
              <a:latin typeface="Segoe UI Semilight" panose="020B0402040204020203" pitchFamily="34" charset="0"/>
              <a:cs typeface="Segoe UI Semilight" panose="020B0402040204020203" pitchFamily="34" charset="0"/>
            </a:rPr>
            <a:t>Rodinné</a:t>
          </a:r>
          <a:r>
            <a:rPr lang="sk-SK" sz="900"/>
            <a:t> </a:t>
          </a:r>
          <a:r>
            <a:rPr lang="sk-SK" sz="1000"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rPr>
            <a:t>domy</a:t>
          </a:r>
        </a:p>
      </cdr:txBody>
    </cdr:sp>
  </cdr:relSizeAnchor>
  <cdr:relSizeAnchor xmlns:cdr="http://schemas.openxmlformats.org/drawingml/2006/chartDrawing">
    <cdr:from>
      <cdr:x>0.39514</cdr:x>
      <cdr:y>0.21546</cdr:y>
    </cdr:from>
    <cdr:to>
      <cdr:x>0.58583</cdr:x>
      <cdr:y>0.28819</cdr:y>
    </cdr:to>
    <cdr:sp macro="" textlink="">
      <cdr:nvSpPr>
        <cdr:cNvPr id="3" name="BlokTextu 1"/>
        <cdr:cNvSpPr txBox="1"/>
      </cdr:nvSpPr>
      <cdr:spPr>
        <a:xfrm xmlns:a="http://schemas.openxmlformats.org/drawingml/2006/main">
          <a:off x="1863778" y="755049"/>
          <a:ext cx="899442" cy="2548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000">
              <a:latin typeface="Segoe UI Semilight" panose="020B0402040204020203" pitchFamily="34" charset="0"/>
              <a:cs typeface="Segoe UI Semilight" panose="020B0402040204020203" pitchFamily="34" charset="0"/>
            </a:rPr>
            <a:t>Bytové</a:t>
          </a:r>
          <a:r>
            <a:rPr lang="sk-SK" sz="900">
              <a:latin typeface="Segoe UI Semilight" panose="020B0402040204020203" pitchFamily="34" charset="0"/>
              <a:cs typeface="Segoe UI Semilight" panose="020B0402040204020203" pitchFamily="34" charset="0"/>
            </a:rPr>
            <a:t> domy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1543049</xdr:colOff>
      <xdr:row>6</xdr:row>
      <xdr:rowOff>161925</xdr:rowOff>
    </xdr:from>
    <xdr:to>
      <xdr:col>12</xdr:col>
      <xdr:colOff>142874</xdr:colOff>
      <xdr:row>20</xdr:row>
      <xdr:rowOff>123825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0</xdr:row>
      <xdr:rowOff>19049</xdr:rowOff>
    </xdr:from>
    <xdr:to>
      <xdr:col>10</xdr:col>
      <xdr:colOff>371475</xdr:colOff>
      <xdr:row>12</xdr:row>
      <xdr:rowOff>190499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0</xdr:row>
      <xdr:rowOff>12887</xdr:rowOff>
    </xdr:from>
    <xdr:to>
      <xdr:col>10</xdr:col>
      <xdr:colOff>0</xdr:colOff>
      <xdr:row>12</xdr:row>
      <xdr:rowOff>171450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156882</xdr:colOff>
      <xdr:row>3</xdr:row>
      <xdr:rowOff>123265</xdr:rowOff>
    </xdr:from>
    <xdr:to>
      <xdr:col>26</xdr:col>
      <xdr:colOff>874873</xdr:colOff>
      <xdr:row>31</xdr:row>
      <xdr:rowOff>179294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0</xdr:row>
      <xdr:rowOff>114300</xdr:rowOff>
    </xdr:from>
    <xdr:to>
      <xdr:col>1</xdr:col>
      <xdr:colOff>857250</xdr:colOff>
      <xdr:row>0</xdr:row>
      <xdr:rowOff>257175</xdr:rowOff>
    </xdr:to>
    <xdr:pic>
      <xdr:nvPicPr>
        <xdr:cNvPr id="2" name="Obrázo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225" y="114300"/>
          <a:ext cx="3333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1301750</xdr:colOff>
      <xdr:row>11</xdr:row>
      <xdr:rowOff>93027</xdr:rowOff>
    </xdr:from>
    <xdr:to>
      <xdr:col>7</xdr:col>
      <xdr:colOff>327660</xdr:colOff>
      <xdr:row>24</xdr:row>
      <xdr:rowOff>60960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C297381-B7EC-F2E6-5E4D-B8191CB8AB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13</xdr:row>
      <xdr:rowOff>175260</xdr:rowOff>
    </xdr:from>
    <xdr:to>
      <xdr:col>6</xdr:col>
      <xdr:colOff>92710</xdr:colOff>
      <xdr:row>26</xdr:row>
      <xdr:rowOff>143193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1C297381-B7EC-F2E6-5E4D-B8191CB8AB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2</xdr:row>
      <xdr:rowOff>91440</xdr:rowOff>
    </xdr:from>
    <xdr:to>
      <xdr:col>12</xdr:col>
      <xdr:colOff>534670</xdr:colOff>
      <xdr:row>12</xdr:row>
      <xdr:rowOff>135573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1C297381-B7EC-F2E6-5E4D-B8191CB8AB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1301750</xdr:colOff>
      <xdr:row>11</xdr:row>
      <xdr:rowOff>93027</xdr:rowOff>
    </xdr:from>
    <xdr:to>
      <xdr:col>7</xdr:col>
      <xdr:colOff>327660</xdr:colOff>
      <xdr:row>24</xdr:row>
      <xdr:rowOff>60960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C297381-B7EC-F2E6-5E4D-B8191CB8AB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13</xdr:row>
      <xdr:rowOff>175260</xdr:rowOff>
    </xdr:from>
    <xdr:to>
      <xdr:col>6</xdr:col>
      <xdr:colOff>92710</xdr:colOff>
      <xdr:row>26</xdr:row>
      <xdr:rowOff>143193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C297381-B7EC-F2E6-5E4D-B8191CB8AB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2</xdr:row>
      <xdr:rowOff>91440</xdr:rowOff>
    </xdr:from>
    <xdr:to>
      <xdr:col>12</xdr:col>
      <xdr:colOff>534670</xdr:colOff>
      <xdr:row>12</xdr:row>
      <xdr:rowOff>135573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C297381-B7EC-F2E6-5E4D-B8191CB8AB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532695</xdr:colOff>
      <xdr:row>18</xdr:row>
      <xdr:rowOff>142306</xdr:rowOff>
    </xdr:from>
    <xdr:to>
      <xdr:col>4</xdr:col>
      <xdr:colOff>2266245</xdr:colOff>
      <xdr:row>31</xdr:row>
      <xdr:rowOff>90780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363B7E2-F5C3-C568-59B2-D87DC75A64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ndas/Desktop/Spotreba%20domacnosti%20-%20graf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delenie KES v SR 2021"/>
      <sheetName val="Vyvoj spotreby domacnosti"/>
      <sheetName val="Porovnanie s EU"/>
      <sheetName val="Porovnanie s EU rok 2022"/>
      <sheetName val="Sk historicky vyvoj dennostupno"/>
      <sheetName val="KES-SK vs EU"/>
    </sheetNames>
    <sheetDataSet>
      <sheetData sheetId="0" refreshError="1"/>
      <sheetData sheetId="1" refreshError="1"/>
      <sheetData sheetId="2" refreshError="1"/>
      <sheetData sheetId="3">
        <row r="34">
          <cell r="B34" t="str">
            <v>Zemný plyn</v>
          </cell>
        </row>
        <row r="36">
          <cell r="A36" t="str">
            <v>AT</v>
          </cell>
        </row>
        <row r="37">
          <cell r="A37" t="str">
            <v>BE</v>
          </cell>
        </row>
        <row r="38">
          <cell r="A38" t="str">
            <v>BG</v>
          </cell>
        </row>
        <row r="39">
          <cell r="A39" t="str">
            <v>CY</v>
          </cell>
        </row>
        <row r="40">
          <cell r="A40" t="str">
            <v>CZ</v>
          </cell>
        </row>
        <row r="41">
          <cell r="A41" t="str">
            <v>DE</v>
          </cell>
        </row>
        <row r="42">
          <cell r="A42" t="str">
            <v>DK</v>
          </cell>
        </row>
        <row r="43">
          <cell r="A43" t="str">
            <v>EE</v>
          </cell>
        </row>
        <row r="44">
          <cell r="A44" t="str">
            <v>EL</v>
          </cell>
        </row>
        <row r="45">
          <cell r="A45" t="str">
            <v>ES</v>
          </cell>
        </row>
        <row r="46">
          <cell r="A46" t="str">
            <v>EU</v>
          </cell>
        </row>
        <row r="47">
          <cell r="A47" t="str">
            <v>FI</v>
          </cell>
        </row>
        <row r="48">
          <cell r="A48" t="str">
            <v>FR</v>
          </cell>
        </row>
        <row r="49">
          <cell r="A49" t="str">
            <v>HR</v>
          </cell>
        </row>
        <row r="50">
          <cell r="A50" t="str">
            <v>HU</v>
          </cell>
        </row>
        <row r="51">
          <cell r="A51" t="str">
            <v>IE</v>
          </cell>
        </row>
        <row r="52">
          <cell r="A52" t="str">
            <v>IT</v>
          </cell>
        </row>
        <row r="53">
          <cell r="A53" t="str">
            <v>LT</v>
          </cell>
        </row>
        <row r="54">
          <cell r="A54" t="str">
            <v>LU</v>
          </cell>
        </row>
        <row r="55">
          <cell r="A55" t="str">
            <v>LV</v>
          </cell>
        </row>
        <row r="56">
          <cell r="A56" t="str">
            <v>MT</v>
          </cell>
        </row>
        <row r="57">
          <cell r="A57" t="str">
            <v>NL</v>
          </cell>
        </row>
        <row r="58">
          <cell r="A58" t="str">
            <v>PL</v>
          </cell>
        </row>
        <row r="59">
          <cell r="A59" t="str">
            <v>PT</v>
          </cell>
        </row>
        <row r="60">
          <cell r="A60" t="str">
            <v>RO</v>
          </cell>
        </row>
        <row r="61">
          <cell r="A61" t="str">
            <v>SE</v>
          </cell>
        </row>
        <row r="62">
          <cell r="A62" t="str">
            <v>SI</v>
          </cell>
        </row>
        <row r="63">
          <cell r="A63" t="str">
            <v>SK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8"/>
  <sheetViews>
    <sheetView tabSelected="1" topLeftCell="A16" workbookViewId="0">
      <selection activeCell="A36" sqref="A36"/>
    </sheetView>
  </sheetViews>
  <sheetFormatPr defaultColWidth="8.85546875" defaultRowHeight="14.25" x14ac:dyDescent="0.25"/>
  <cols>
    <col min="1" max="1" width="126.7109375" style="146" customWidth="1"/>
    <col min="2" max="2" width="8.85546875" style="146"/>
    <col min="3" max="3" width="16" style="146" bestFit="1" customWidth="1"/>
    <col min="4" max="16384" width="8.85546875" style="146"/>
  </cols>
  <sheetData>
    <row r="2" spans="1:3" x14ac:dyDescent="0.25">
      <c r="A2" s="146" t="s">
        <v>28</v>
      </c>
    </row>
    <row r="3" spans="1:3" x14ac:dyDescent="0.25">
      <c r="A3" s="146" t="s">
        <v>30</v>
      </c>
      <c r="C3" s="147"/>
    </row>
    <row r="4" spans="1:3" x14ac:dyDescent="0.25">
      <c r="A4" s="146" t="s">
        <v>99</v>
      </c>
    </row>
    <row r="5" spans="1:3" x14ac:dyDescent="0.25">
      <c r="A5" s="146" t="s">
        <v>100</v>
      </c>
    </row>
    <row r="6" spans="1:3" x14ac:dyDescent="0.25">
      <c r="A6" s="146" t="s">
        <v>101</v>
      </c>
    </row>
    <row r="7" spans="1:3" x14ac:dyDescent="0.25">
      <c r="A7" s="146" t="s">
        <v>62</v>
      </c>
    </row>
    <row r="8" spans="1:3" x14ac:dyDescent="0.25">
      <c r="A8" s="146" t="s">
        <v>102</v>
      </c>
    </row>
    <row r="9" spans="1:3" x14ac:dyDescent="0.25">
      <c r="A9" s="146" t="s">
        <v>107</v>
      </c>
    </row>
    <row r="10" spans="1:3" x14ac:dyDescent="0.25">
      <c r="A10" s="146" t="s">
        <v>103</v>
      </c>
    </row>
    <row r="11" spans="1:3" x14ac:dyDescent="0.25">
      <c r="A11" s="146" t="s">
        <v>104</v>
      </c>
    </row>
    <row r="12" spans="1:3" x14ac:dyDescent="0.25">
      <c r="A12" s="146" t="s">
        <v>63</v>
      </c>
    </row>
    <row r="13" spans="1:3" x14ac:dyDescent="0.25">
      <c r="A13" s="146" t="s">
        <v>112</v>
      </c>
    </row>
    <row r="14" spans="1:3" x14ac:dyDescent="0.25">
      <c r="A14" s="146" t="s">
        <v>316</v>
      </c>
    </row>
    <row r="15" spans="1:3" x14ac:dyDescent="0.25">
      <c r="A15" s="146" t="s">
        <v>308</v>
      </c>
    </row>
    <row r="16" spans="1:3" x14ac:dyDescent="0.25">
      <c r="A16" s="146" t="s">
        <v>111</v>
      </c>
    </row>
    <row r="17" spans="1:1" x14ac:dyDescent="0.25">
      <c r="A17" s="146" t="s">
        <v>110</v>
      </c>
    </row>
    <row r="18" spans="1:1" x14ac:dyDescent="0.25">
      <c r="A18" s="146" t="s">
        <v>108</v>
      </c>
    </row>
    <row r="19" spans="1:1" x14ac:dyDescent="0.25">
      <c r="A19" s="146" t="s">
        <v>109</v>
      </c>
    </row>
    <row r="20" spans="1:1" x14ac:dyDescent="0.25">
      <c r="A20" s="146" t="s">
        <v>312</v>
      </c>
    </row>
    <row r="21" spans="1:1" x14ac:dyDescent="0.25">
      <c r="A21" s="146" t="s">
        <v>126</v>
      </c>
    </row>
    <row r="22" spans="1:1" x14ac:dyDescent="0.25">
      <c r="A22" s="146" t="s">
        <v>309</v>
      </c>
    </row>
    <row r="23" spans="1:1" x14ac:dyDescent="0.25">
      <c r="A23" s="146" t="s">
        <v>310</v>
      </c>
    </row>
    <row r="24" spans="1:1" x14ac:dyDescent="0.25">
      <c r="A24" s="146" t="s">
        <v>311</v>
      </c>
    </row>
    <row r="25" spans="1:1" x14ac:dyDescent="0.25">
      <c r="A25" s="146" t="s">
        <v>317</v>
      </c>
    </row>
    <row r="26" spans="1:1" x14ac:dyDescent="0.25">
      <c r="A26" s="166" t="s">
        <v>330</v>
      </c>
    </row>
    <row r="27" spans="1:1" x14ac:dyDescent="0.25">
      <c r="A27" s="166" t="s">
        <v>318</v>
      </c>
    </row>
    <row r="28" spans="1:1" x14ac:dyDescent="0.25">
      <c r="A28" s="166" t="s">
        <v>331</v>
      </c>
    </row>
    <row r="29" spans="1:1" x14ac:dyDescent="0.25">
      <c r="A29" s="166" t="s">
        <v>329</v>
      </c>
    </row>
    <row r="30" spans="1:1" x14ac:dyDescent="0.25">
      <c r="A30" s="166" t="s">
        <v>325</v>
      </c>
    </row>
    <row r="31" spans="1:1" x14ac:dyDescent="0.25">
      <c r="A31" s="146" t="s">
        <v>319</v>
      </c>
    </row>
    <row r="32" spans="1:1" x14ac:dyDescent="0.25">
      <c r="A32" s="146" t="s">
        <v>320</v>
      </c>
    </row>
    <row r="33" spans="1:1" x14ac:dyDescent="0.25">
      <c r="A33" s="146" t="s">
        <v>321</v>
      </c>
    </row>
    <row r="34" spans="1:1" x14ac:dyDescent="0.25">
      <c r="A34" s="146" t="s">
        <v>322</v>
      </c>
    </row>
    <row r="35" spans="1:1" x14ac:dyDescent="0.25">
      <c r="A35" s="146" t="s">
        <v>323</v>
      </c>
    </row>
    <row r="36" spans="1:1" x14ac:dyDescent="0.25">
      <c r="A36" s="146" t="s">
        <v>345</v>
      </c>
    </row>
    <row r="37" spans="1:1" x14ac:dyDescent="0.25">
      <c r="A37" s="146" t="s">
        <v>343</v>
      </c>
    </row>
    <row r="38" spans="1:1" x14ac:dyDescent="0.25">
      <c r="A38" s="146" t="s">
        <v>344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zoomScaleNormal="100" workbookViewId="0">
      <selection activeCell="A17" sqref="A17"/>
    </sheetView>
  </sheetViews>
  <sheetFormatPr defaultRowHeight="16.5" x14ac:dyDescent="0.3"/>
  <cols>
    <col min="1" max="1" width="33.7109375" style="13" bestFit="1" customWidth="1"/>
    <col min="2" max="2" width="24.28515625" style="13" bestFit="1" customWidth="1"/>
    <col min="3" max="3" width="28.42578125" style="13" bestFit="1" customWidth="1"/>
  </cols>
  <sheetData>
    <row r="1" spans="1:3" x14ac:dyDescent="0.3">
      <c r="A1" s="6" t="s">
        <v>106</v>
      </c>
      <c r="B1" s="6" t="s">
        <v>65</v>
      </c>
      <c r="C1" s="6" t="s">
        <v>66</v>
      </c>
    </row>
    <row r="2" spans="1:3" x14ac:dyDescent="0.3">
      <c r="A2" s="191" t="s">
        <v>84</v>
      </c>
      <c r="B2" s="191"/>
      <c r="C2" s="191"/>
    </row>
    <row r="3" spans="1:3" x14ac:dyDescent="0.3">
      <c r="A3" s="13" t="s">
        <v>85</v>
      </c>
      <c r="B3" s="14">
        <v>40813693</v>
      </c>
      <c r="C3" s="15">
        <f>B3/B5</f>
        <v>0.74635833951264929</v>
      </c>
    </row>
    <row r="4" spans="1:3" x14ac:dyDescent="0.3">
      <c r="A4" s="13" t="s">
        <v>86</v>
      </c>
      <c r="B4" s="14">
        <v>13870084</v>
      </c>
      <c r="C4" s="15">
        <f>B4/B5</f>
        <v>0.25364166048735076</v>
      </c>
    </row>
    <row r="5" spans="1:3" x14ac:dyDescent="0.3">
      <c r="A5" s="17" t="s">
        <v>87</v>
      </c>
      <c r="B5" s="18">
        <v>54683777</v>
      </c>
      <c r="C5" s="19"/>
    </row>
    <row r="6" spans="1:3" x14ac:dyDescent="0.3">
      <c r="A6" s="191" t="s">
        <v>88</v>
      </c>
      <c r="B6" s="191"/>
      <c r="C6" s="191"/>
    </row>
    <row r="7" spans="1:3" x14ac:dyDescent="0.3">
      <c r="A7" s="13" t="s">
        <v>85</v>
      </c>
      <c r="B7" s="14">
        <v>49068046</v>
      </c>
      <c r="C7" s="15">
        <f>B7/B9</f>
        <v>0.89730535621195295</v>
      </c>
    </row>
    <row r="8" spans="1:3" x14ac:dyDescent="0.3">
      <c r="A8" s="13" t="s">
        <v>86</v>
      </c>
      <c r="B8" s="14">
        <v>5615731</v>
      </c>
      <c r="C8" s="15">
        <f>B8/B9</f>
        <v>0.10269464378804705</v>
      </c>
    </row>
    <row r="9" spans="1:3" x14ac:dyDescent="0.3">
      <c r="A9" s="17" t="s">
        <v>87</v>
      </c>
      <c r="B9" s="18">
        <v>54683777</v>
      </c>
      <c r="C9" s="19"/>
    </row>
    <row r="10" spans="1:3" x14ac:dyDescent="0.3">
      <c r="A10" s="192" t="s">
        <v>89</v>
      </c>
      <c r="B10" s="192"/>
      <c r="C10" s="192"/>
    </row>
    <row r="11" spans="1:3" x14ac:dyDescent="0.3">
      <c r="A11" s="13" t="s">
        <v>85</v>
      </c>
      <c r="B11" s="14">
        <v>42279297</v>
      </c>
      <c r="C11" s="15">
        <f>B11/B13</f>
        <v>0.77315978009346353</v>
      </c>
    </row>
    <row r="12" spans="1:3" x14ac:dyDescent="0.3">
      <c r="A12" s="13" t="s">
        <v>86</v>
      </c>
      <c r="B12" s="14">
        <v>12404480</v>
      </c>
      <c r="C12" s="15">
        <f>B12/B13</f>
        <v>0.22684021990653644</v>
      </c>
    </row>
    <row r="13" spans="1:3" x14ac:dyDescent="0.3">
      <c r="A13" s="17" t="s">
        <v>87</v>
      </c>
      <c r="B13" s="18">
        <v>54683777</v>
      </c>
      <c r="C13" s="19"/>
    </row>
    <row r="14" spans="1:3" x14ac:dyDescent="0.3">
      <c r="A14" s="191" t="s">
        <v>90</v>
      </c>
      <c r="B14" s="191"/>
      <c r="C14" s="191"/>
    </row>
    <row r="15" spans="1:3" x14ac:dyDescent="0.3">
      <c r="A15" s="13" t="s">
        <v>91</v>
      </c>
      <c r="B15" s="14">
        <v>4654396</v>
      </c>
      <c r="C15" s="15">
        <f>B15/($B$23-$B$22)</f>
        <v>9.1263264351574377E-2</v>
      </c>
    </row>
    <row r="16" spans="1:3" x14ac:dyDescent="0.3">
      <c r="A16" s="13" t="s">
        <v>97</v>
      </c>
      <c r="B16" s="14">
        <v>35983760</v>
      </c>
      <c r="C16" s="15">
        <f t="shared" ref="C16:C21" si="0">B16/($B$23-$B$22)</f>
        <v>0.70556854235084598</v>
      </c>
    </row>
    <row r="17" spans="1:10" x14ac:dyDescent="0.3">
      <c r="A17" s="13" t="s">
        <v>95</v>
      </c>
      <c r="B17" s="14">
        <v>4942664</v>
      </c>
      <c r="C17" s="15">
        <f t="shared" si="0"/>
        <v>9.6915615094420426E-2</v>
      </c>
    </row>
    <row r="18" spans="1:10" x14ac:dyDescent="0.3">
      <c r="A18" s="13" t="s">
        <v>94</v>
      </c>
      <c r="B18" s="14">
        <v>3487226</v>
      </c>
      <c r="C18" s="15">
        <f t="shared" si="0"/>
        <v>6.8377428197274867E-2</v>
      </c>
    </row>
    <row r="19" spans="1:10" x14ac:dyDescent="0.3">
      <c r="A19" s="13" t="s">
        <v>92</v>
      </c>
      <c r="B19" s="14">
        <v>578747</v>
      </c>
      <c r="C19" s="15">
        <f t="shared" si="0"/>
        <v>1.1348054710789675E-2</v>
      </c>
    </row>
    <row r="20" spans="1:10" x14ac:dyDescent="0.3">
      <c r="A20" s="13" t="s">
        <v>93</v>
      </c>
      <c r="B20" s="14">
        <v>588913</v>
      </c>
      <c r="C20" s="15">
        <f t="shared" si="0"/>
        <v>1.1547389349569465E-2</v>
      </c>
    </row>
    <row r="21" spans="1:10" x14ac:dyDescent="0.3">
      <c r="A21" s="13" t="s">
        <v>96</v>
      </c>
      <c r="B21" s="14">
        <v>763960</v>
      </c>
      <c r="C21" s="15">
        <f t="shared" si="0"/>
        <v>1.4979705945525211E-2</v>
      </c>
    </row>
    <row r="22" spans="1:10" x14ac:dyDescent="0.3">
      <c r="A22" s="17" t="s">
        <v>98</v>
      </c>
      <c r="B22" s="18">
        <v>3684111</v>
      </c>
      <c r="C22" s="19"/>
    </row>
    <row r="23" spans="1:10" x14ac:dyDescent="0.3">
      <c r="B23" s="16">
        <f>SUM(B14:B22)</f>
        <v>54683777</v>
      </c>
      <c r="I23" s="13"/>
      <c r="J23" s="13"/>
    </row>
    <row r="24" spans="1:10" x14ac:dyDescent="0.3">
      <c r="J24" s="13"/>
    </row>
    <row r="25" spans="1:10" x14ac:dyDescent="0.3">
      <c r="A25" s="76" t="s">
        <v>105</v>
      </c>
      <c r="J25" s="13"/>
    </row>
    <row r="26" spans="1:10" x14ac:dyDescent="0.3">
      <c r="J26" s="13"/>
    </row>
    <row r="27" spans="1:10" x14ac:dyDescent="0.3">
      <c r="J27" s="13"/>
    </row>
    <row r="28" spans="1:10" x14ac:dyDescent="0.3">
      <c r="J28" s="13"/>
    </row>
    <row r="29" spans="1:10" x14ac:dyDescent="0.3">
      <c r="J29" s="13"/>
    </row>
  </sheetData>
  <mergeCells count="4">
    <mergeCell ref="A2:C2"/>
    <mergeCell ref="A6:C6"/>
    <mergeCell ref="A10:C10"/>
    <mergeCell ref="A14:C1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25" sqref="B25"/>
    </sheetView>
  </sheetViews>
  <sheetFormatPr defaultColWidth="9.140625" defaultRowHeight="15" x14ac:dyDescent="0.25"/>
  <cols>
    <col min="1" max="1" width="25.85546875" style="41" customWidth="1"/>
    <col min="2" max="2" width="25.7109375" style="41" customWidth="1"/>
    <col min="3" max="3" width="45.5703125" style="41" customWidth="1"/>
    <col min="4" max="16384" width="9.140625" style="41"/>
  </cols>
  <sheetData>
    <row r="1" spans="1:4" ht="33.75" thickBot="1" x14ac:dyDescent="0.3">
      <c r="A1" s="40"/>
      <c r="B1" s="40" t="s">
        <v>165</v>
      </c>
      <c r="C1" s="40" t="s">
        <v>166</v>
      </c>
    </row>
    <row r="2" spans="1:4" ht="16.5" x14ac:dyDescent="0.25">
      <c r="A2" s="42" t="s">
        <v>27</v>
      </c>
      <c r="B2" s="43" t="s">
        <v>27</v>
      </c>
      <c r="C2" s="43">
        <v>0.74042502875058613</v>
      </c>
      <c r="D2" s="43"/>
    </row>
    <row r="3" spans="1:4" ht="16.5" x14ac:dyDescent="0.25">
      <c r="A3" s="42" t="s">
        <v>170</v>
      </c>
      <c r="B3" s="43" t="s">
        <v>170</v>
      </c>
      <c r="C3" s="43">
        <v>0.14161900559164395</v>
      </c>
    </row>
    <row r="4" spans="1:4" ht="16.5" x14ac:dyDescent="0.25">
      <c r="A4" s="42" t="s">
        <v>22</v>
      </c>
      <c r="B4" s="43" t="s">
        <v>22</v>
      </c>
      <c r="C4" s="43">
        <v>2.8861310082234595E-2</v>
      </c>
    </row>
    <row r="5" spans="1:4" ht="16.5" x14ac:dyDescent="0.25">
      <c r="A5" s="77" t="s">
        <v>171</v>
      </c>
      <c r="B5" s="78" t="s">
        <v>171</v>
      </c>
      <c r="C5" s="78">
        <v>8.9094655575535309E-2</v>
      </c>
    </row>
    <row r="7" spans="1:4" ht="16.5" x14ac:dyDescent="0.25">
      <c r="A7" s="45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A3" sqref="A3"/>
    </sheetView>
  </sheetViews>
  <sheetFormatPr defaultColWidth="29.85546875" defaultRowHeight="15" x14ac:dyDescent="0.25"/>
  <cols>
    <col min="1" max="1" width="29.85546875" style="41"/>
    <col min="2" max="2" width="30.42578125" style="41" customWidth="1"/>
    <col min="3" max="3" width="36.28515625" style="41" customWidth="1"/>
    <col min="4" max="16384" width="29.85546875" style="41"/>
  </cols>
  <sheetData>
    <row r="1" spans="1:3" ht="33" x14ac:dyDescent="0.25">
      <c r="A1" s="81"/>
      <c r="B1" s="82" t="s">
        <v>165</v>
      </c>
      <c r="C1" s="82" t="s">
        <v>166</v>
      </c>
    </row>
    <row r="2" spans="1:3" ht="33" x14ac:dyDescent="0.25">
      <c r="A2" s="79" t="s">
        <v>167</v>
      </c>
      <c r="B2" s="80">
        <v>0.61628255699895951</v>
      </c>
      <c r="C2" s="80">
        <v>0.47781474760977966</v>
      </c>
    </row>
    <row r="3" spans="1:3" ht="16.5" x14ac:dyDescent="0.25">
      <c r="A3" s="83" t="s">
        <v>168</v>
      </c>
      <c r="B3" s="78">
        <v>0.38371744300103383</v>
      </c>
      <c r="C3" s="78">
        <v>0.52218525239022506</v>
      </c>
    </row>
    <row r="6" spans="1:3" ht="16.5" x14ac:dyDescent="0.25">
      <c r="A6" s="45" t="s">
        <v>169</v>
      </c>
    </row>
    <row r="7" spans="1:3" ht="16.5" x14ac:dyDescent="0.25">
      <c r="A7" s="44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A14" sqref="A14"/>
    </sheetView>
  </sheetViews>
  <sheetFormatPr defaultColWidth="9.140625" defaultRowHeight="15" x14ac:dyDescent="0.25"/>
  <cols>
    <col min="1" max="1" width="29.7109375" style="35" customWidth="1"/>
    <col min="2" max="2" width="71.85546875" style="35" customWidth="1"/>
    <col min="3" max="16384" width="9.140625" style="35"/>
  </cols>
  <sheetData>
    <row r="1" spans="1:2" ht="26.25" customHeight="1" thickBot="1" x14ac:dyDescent="0.3">
      <c r="A1" s="112" t="s">
        <v>274</v>
      </c>
      <c r="B1" s="112" t="s">
        <v>275</v>
      </c>
    </row>
    <row r="2" spans="1:2" ht="42" customHeight="1" x14ac:dyDescent="0.25">
      <c r="A2" s="145" t="s">
        <v>276</v>
      </c>
      <c r="B2" s="145" t="s">
        <v>277</v>
      </c>
    </row>
    <row r="3" spans="1:2" ht="42" customHeight="1" x14ac:dyDescent="0.25">
      <c r="A3" s="145" t="s">
        <v>134</v>
      </c>
      <c r="B3" s="145" t="s">
        <v>278</v>
      </c>
    </row>
    <row r="4" spans="1:2" ht="42" customHeight="1" x14ac:dyDescent="0.25">
      <c r="A4" s="145" t="s">
        <v>144</v>
      </c>
      <c r="B4" s="145" t="s">
        <v>279</v>
      </c>
    </row>
    <row r="5" spans="1:2" ht="42" customHeight="1" x14ac:dyDescent="0.25">
      <c r="A5" s="145" t="s">
        <v>280</v>
      </c>
      <c r="B5" s="145" t="s">
        <v>281</v>
      </c>
    </row>
    <row r="6" spans="1:2" ht="42" customHeight="1" x14ac:dyDescent="0.25">
      <c r="A6" s="145" t="s">
        <v>282</v>
      </c>
      <c r="B6" s="145" t="s">
        <v>281</v>
      </c>
    </row>
    <row r="7" spans="1:2" ht="42" customHeight="1" x14ac:dyDescent="0.25">
      <c r="A7" s="145" t="s">
        <v>283</v>
      </c>
      <c r="B7" s="145" t="s">
        <v>281</v>
      </c>
    </row>
    <row r="8" spans="1:2" ht="42" customHeight="1" x14ac:dyDescent="0.25">
      <c r="A8" s="145" t="s">
        <v>284</v>
      </c>
      <c r="B8" s="145" t="s">
        <v>281</v>
      </c>
    </row>
    <row r="9" spans="1:2" ht="66" customHeight="1" x14ac:dyDescent="0.25">
      <c r="A9" s="145" t="s">
        <v>221</v>
      </c>
      <c r="B9" s="145" t="s">
        <v>285</v>
      </c>
    </row>
    <row r="10" spans="1:2" ht="42" customHeight="1" x14ac:dyDescent="0.25">
      <c r="A10" s="145" t="s">
        <v>286</v>
      </c>
      <c r="B10" s="145" t="s">
        <v>287</v>
      </c>
    </row>
    <row r="11" spans="1:2" ht="42" customHeight="1" x14ac:dyDescent="0.25">
      <c r="A11" s="145" t="s">
        <v>288</v>
      </c>
      <c r="B11" s="145" t="s">
        <v>137</v>
      </c>
    </row>
    <row r="12" spans="1:2" ht="42" customHeight="1" thickBot="1" x14ac:dyDescent="0.3">
      <c r="A12" s="67" t="s">
        <v>289</v>
      </c>
      <c r="B12" s="67" t="s">
        <v>137</v>
      </c>
    </row>
    <row r="14" spans="1:2" ht="16.5" x14ac:dyDescent="0.3">
      <c r="A14" s="131" t="s">
        <v>290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A5" sqref="A5"/>
    </sheetView>
  </sheetViews>
  <sheetFormatPr defaultColWidth="9.140625" defaultRowHeight="15" x14ac:dyDescent="0.25"/>
  <cols>
    <col min="1" max="1" width="52.85546875" style="41" customWidth="1"/>
    <col min="2" max="2" width="8.5703125" style="41" customWidth="1"/>
    <col min="3" max="16384" width="9.140625" style="41"/>
  </cols>
  <sheetData>
    <row r="1" spans="1:9" ht="17.25" thickBot="1" x14ac:dyDescent="0.3">
      <c r="A1" s="193" t="s">
        <v>291</v>
      </c>
      <c r="B1" s="193"/>
      <c r="C1" s="50" t="s">
        <v>157</v>
      </c>
      <c r="D1" s="50" t="s">
        <v>158</v>
      </c>
      <c r="E1" s="50" t="s">
        <v>159</v>
      </c>
      <c r="F1" s="50" t="s">
        <v>160</v>
      </c>
      <c r="G1" s="50" t="s">
        <v>161</v>
      </c>
      <c r="H1" s="50" t="s">
        <v>162</v>
      </c>
      <c r="I1" s="50" t="s">
        <v>163</v>
      </c>
    </row>
    <row r="2" spans="1:9" ht="33.75" customHeight="1" x14ac:dyDescent="0.25">
      <c r="A2" s="194" t="s">
        <v>307</v>
      </c>
      <c r="B2" s="111" t="s">
        <v>149</v>
      </c>
      <c r="C2" s="51" t="s">
        <v>292</v>
      </c>
      <c r="D2" s="51" t="s">
        <v>293</v>
      </c>
      <c r="E2" s="51" t="s">
        <v>294</v>
      </c>
      <c r="F2" s="51" t="s">
        <v>295</v>
      </c>
      <c r="G2" s="51" t="s">
        <v>296</v>
      </c>
      <c r="H2" s="51" t="s">
        <v>297</v>
      </c>
      <c r="I2" s="51" t="s">
        <v>298</v>
      </c>
    </row>
    <row r="3" spans="1:9" ht="17.25" thickBot="1" x14ac:dyDescent="0.3">
      <c r="A3" s="195"/>
      <c r="B3" s="112" t="s">
        <v>150</v>
      </c>
      <c r="C3" s="52" t="s">
        <v>299</v>
      </c>
      <c r="D3" s="52" t="s">
        <v>300</v>
      </c>
      <c r="E3" s="52" t="s">
        <v>301</v>
      </c>
      <c r="F3" s="52" t="s">
        <v>302</v>
      </c>
      <c r="G3" s="52" t="s">
        <v>303</v>
      </c>
      <c r="H3" s="52" t="s">
        <v>304</v>
      </c>
      <c r="I3" s="52" t="s">
        <v>305</v>
      </c>
    </row>
    <row r="5" spans="1:9" ht="16.5" x14ac:dyDescent="0.25">
      <c r="A5" s="39" t="s">
        <v>306</v>
      </c>
    </row>
  </sheetData>
  <mergeCells count="2">
    <mergeCell ref="A1:B1"/>
    <mergeCell ref="A2:A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B1" sqref="B1"/>
    </sheetView>
  </sheetViews>
  <sheetFormatPr defaultColWidth="9.140625" defaultRowHeight="15" x14ac:dyDescent="0.25"/>
  <cols>
    <col min="1" max="1" width="15" style="41" customWidth="1"/>
    <col min="2" max="2" width="22.140625" style="41" bestFit="1" customWidth="1"/>
    <col min="3" max="3" width="22.7109375" style="41" customWidth="1"/>
    <col min="4" max="16384" width="9.140625" style="41"/>
  </cols>
  <sheetData>
    <row r="1" spans="1:3" ht="49.5" x14ac:dyDescent="0.25">
      <c r="A1" s="82" t="s">
        <v>154</v>
      </c>
      <c r="B1" s="86" t="s">
        <v>155</v>
      </c>
      <c r="C1" s="82" t="s">
        <v>156</v>
      </c>
    </row>
    <row r="2" spans="1:3" ht="16.5" x14ac:dyDescent="0.25">
      <c r="A2" s="79" t="s">
        <v>157</v>
      </c>
      <c r="B2" s="84">
        <v>0.09</v>
      </c>
      <c r="C2" s="84">
        <v>0.24</v>
      </c>
    </row>
    <row r="3" spans="1:3" ht="16.5" x14ac:dyDescent="0.25">
      <c r="A3" s="79" t="s">
        <v>158</v>
      </c>
      <c r="B3" s="84">
        <v>0.22</v>
      </c>
      <c r="C3" s="84">
        <v>0.39</v>
      </c>
    </row>
    <row r="4" spans="1:3" ht="16.5" x14ac:dyDescent="0.25">
      <c r="A4" s="79" t="s">
        <v>159</v>
      </c>
      <c r="B4" s="84">
        <v>0.12</v>
      </c>
      <c r="C4" s="84">
        <v>0.16</v>
      </c>
    </row>
    <row r="5" spans="1:3" ht="16.5" x14ac:dyDescent="0.25">
      <c r="A5" s="79" t="s">
        <v>160</v>
      </c>
      <c r="B5" s="84">
        <v>0.06</v>
      </c>
      <c r="C5" s="84">
        <v>0.06</v>
      </c>
    </row>
    <row r="6" spans="1:3" ht="16.5" x14ac:dyDescent="0.25">
      <c r="A6" s="79" t="s">
        <v>161</v>
      </c>
      <c r="B6" s="84">
        <v>0.1</v>
      </c>
      <c r="C6" s="84">
        <v>3.6941721679168912E-2</v>
      </c>
    </row>
    <row r="7" spans="1:3" ht="16.5" x14ac:dyDescent="0.25">
      <c r="A7" s="79" t="s">
        <v>162</v>
      </c>
      <c r="B7" s="84">
        <v>0.03</v>
      </c>
      <c r="C7" s="84">
        <v>0.05</v>
      </c>
    </row>
    <row r="8" spans="1:3" ht="16.5" x14ac:dyDescent="0.25">
      <c r="A8" s="77" t="s">
        <v>163</v>
      </c>
      <c r="B8" s="85">
        <v>0.38</v>
      </c>
      <c r="C8" s="85">
        <v>0.06</v>
      </c>
    </row>
    <row r="10" spans="1:3" ht="16.5" x14ac:dyDescent="0.25">
      <c r="A10" s="45" t="s">
        <v>164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B4" sqref="B4"/>
    </sheetView>
  </sheetViews>
  <sheetFormatPr defaultColWidth="9.140625" defaultRowHeight="15" x14ac:dyDescent="0.25"/>
  <cols>
    <col min="1" max="1" width="28.85546875" style="54" customWidth="1"/>
    <col min="2" max="2" width="22.140625" style="53" customWidth="1"/>
    <col min="3" max="3" width="17" style="41" customWidth="1"/>
    <col min="4" max="4" width="17.7109375" style="41" customWidth="1"/>
    <col min="5" max="5" width="16.28515625" style="41" customWidth="1"/>
    <col min="6" max="6" width="18.7109375" style="41" customWidth="1"/>
    <col min="7" max="7" width="17.7109375" style="41" customWidth="1"/>
    <col min="8" max="8" width="19.85546875" style="41" customWidth="1"/>
    <col min="9" max="9" width="18.28515625" style="41" customWidth="1"/>
    <col min="10" max="16384" width="9.140625" style="41"/>
  </cols>
  <sheetData>
    <row r="1" spans="1:9" ht="36" customHeight="1" thickBot="1" x14ac:dyDescent="0.3">
      <c r="A1" s="196" t="s">
        <v>144</v>
      </c>
      <c r="B1" s="199" t="s">
        <v>145</v>
      </c>
      <c r="C1" s="199"/>
      <c r="D1" s="199" t="s">
        <v>146</v>
      </c>
      <c r="E1" s="199"/>
      <c r="F1" s="199" t="s">
        <v>147</v>
      </c>
      <c r="G1" s="199"/>
      <c r="H1" s="199" t="s">
        <v>148</v>
      </c>
      <c r="I1" s="199"/>
    </row>
    <row r="2" spans="1:9" ht="17.25" thickBot="1" x14ac:dyDescent="0.3">
      <c r="A2" s="197"/>
      <c r="B2" s="46" t="s">
        <v>149</v>
      </c>
      <c r="C2" s="46" t="s">
        <v>150</v>
      </c>
      <c r="D2" s="46" t="s">
        <v>149</v>
      </c>
      <c r="E2" s="46" t="s">
        <v>150</v>
      </c>
      <c r="F2" s="46" t="s">
        <v>149</v>
      </c>
      <c r="G2" s="46" t="s">
        <v>150</v>
      </c>
      <c r="H2" s="46" t="s">
        <v>149</v>
      </c>
      <c r="I2" s="46" t="s">
        <v>150</v>
      </c>
    </row>
    <row r="3" spans="1:9" ht="17.25" thickBot="1" x14ac:dyDescent="0.3">
      <c r="A3" s="196" t="s">
        <v>151</v>
      </c>
      <c r="B3" s="198">
        <v>87957.43921655236</v>
      </c>
      <c r="C3" s="198"/>
      <c r="D3" s="198">
        <v>26058.589379328059</v>
      </c>
      <c r="E3" s="198"/>
      <c r="F3" s="198">
        <v>46902.596772810095</v>
      </c>
      <c r="G3" s="198"/>
      <c r="H3" s="198">
        <v>160918.62536869</v>
      </c>
      <c r="I3" s="198"/>
    </row>
    <row r="4" spans="1:9" ht="17.25" thickBot="1" x14ac:dyDescent="0.3">
      <c r="A4" s="197"/>
      <c r="B4" s="47">
        <v>0.93385935849304247</v>
      </c>
      <c r="C4" s="47">
        <v>6.6140641506957462E-2</v>
      </c>
      <c r="D4" s="47">
        <v>0.88212193475710066</v>
      </c>
      <c r="E4" s="47">
        <v>0.11787806524289944</v>
      </c>
      <c r="F4" s="47">
        <v>0.94115588916095205</v>
      </c>
      <c r="G4" s="47">
        <v>5.8844110839048024E-2</v>
      </c>
      <c r="H4" s="47">
        <v>0.93019473153387788</v>
      </c>
      <c r="I4" s="47">
        <v>6.9805268466122103E-2</v>
      </c>
    </row>
    <row r="5" spans="1:9" ht="17.25" thickBot="1" x14ac:dyDescent="0.3">
      <c r="A5" s="196" t="s">
        <v>152</v>
      </c>
      <c r="B5" s="198">
        <v>414253.80332246481</v>
      </c>
      <c r="C5" s="198"/>
      <c r="D5" s="198">
        <v>77471.587046812143</v>
      </c>
      <c r="E5" s="198"/>
      <c r="F5" s="198">
        <v>123154.41111846513</v>
      </c>
      <c r="G5" s="198"/>
      <c r="H5" s="198">
        <v>614879.80148774211</v>
      </c>
      <c r="I5" s="198"/>
    </row>
    <row r="6" spans="1:9" ht="17.25" thickBot="1" x14ac:dyDescent="0.3">
      <c r="A6" s="197"/>
      <c r="B6" s="47">
        <v>0.94530374092928782</v>
      </c>
      <c r="C6" s="47">
        <v>5.4696259070712246E-2</v>
      </c>
      <c r="D6" s="47">
        <v>0.87347901352139978</v>
      </c>
      <c r="E6" s="47">
        <v>0.12652098647860027</v>
      </c>
      <c r="F6" s="47">
        <v>0.95156699807715361</v>
      </c>
      <c r="G6" s="47">
        <v>4.8433001922846435E-2</v>
      </c>
      <c r="H6" s="47">
        <v>0.94021732236990041</v>
      </c>
      <c r="I6" s="47">
        <v>5.9782677630099583E-2</v>
      </c>
    </row>
    <row r="7" spans="1:9" ht="17.25" thickBot="1" x14ac:dyDescent="0.3">
      <c r="A7" s="196" t="s">
        <v>118</v>
      </c>
      <c r="B7" s="198">
        <v>853078.63972867106</v>
      </c>
      <c r="C7" s="198"/>
      <c r="D7" s="198">
        <v>251822.82728372578</v>
      </c>
      <c r="E7" s="198"/>
      <c r="F7" s="198">
        <v>219676.10168353227</v>
      </c>
      <c r="G7" s="198"/>
      <c r="H7" s="198">
        <v>1324577.5686959294</v>
      </c>
      <c r="I7" s="198"/>
    </row>
    <row r="8" spans="1:9" ht="17.25" thickBot="1" x14ac:dyDescent="0.3">
      <c r="A8" s="197"/>
      <c r="B8" s="47">
        <v>0.91102197445609412</v>
      </c>
      <c r="C8" s="47">
        <v>8.8978025543905798E-2</v>
      </c>
      <c r="D8" s="47">
        <v>0.80871737033555557</v>
      </c>
      <c r="E8" s="47">
        <v>0.19128262966444437</v>
      </c>
      <c r="F8" s="47">
        <v>0.93241987471886079</v>
      </c>
      <c r="G8" s="47">
        <v>6.7580125281139158E-2</v>
      </c>
      <c r="H8" s="47">
        <v>0.89883852904332306</v>
      </c>
      <c r="I8" s="47">
        <v>0.10116147095667706</v>
      </c>
    </row>
    <row r="9" spans="1:9" ht="17.25" thickBot="1" x14ac:dyDescent="0.3">
      <c r="A9" s="196" t="s">
        <v>119</v>
      </c>
      <c r="B9" s="198">
        <v>1688616.4978814446</v>
      </c>
      <c r="C9" s="198"/>
      <c r="D9" s="198">
        <v>624573.7764834339</v>
      </c>
      <c r="E9" s="198"/>
      <c r="F9" s="198">
        <v>380275.33663142065</v>
      </c>
      <c r="G9" s="198"/>
      <c r="H9" s="198">
        <v>2693465.6109962994</v>
      </c>
      <c r="I9" s="198"/>
    </row>
    <row r="10" spans="1:9" ht="17.25" thickBot="1" x14ac:dyDescent="0.3">
      <c r="A10" s="197"/>
      <c r="B10" s="47">
        <v>0.77228392919962763</v>
      </c>
      <c r="C10" s="47">
        <v>0.22771607080037234</v>
      </c>
      <c r="D10" s="47">
        <v>0.63489591885915275</v>
      </c>
      <c r="E10" s="47">
        <v>0.36510408114084736</v>
      </c>
      <c r="F10" s="47">
        <v>0.88909794315098445</v>
      </c>
      <c r="G10" s="47">
        <v>0.11090205684901561</v>
      </c>
      <c r="H10" s="47">
        <v>0.76355944115825247</v>
      </c>
      <c r="I10" s="47">
        <v>0.23644055884174739</v>
      </c>
    </row>
    <row r="11" spans="1:9" ht="17.25" thickBot="1" x14ac:dyDescent="0.3">
      <c r="A11" s="196" t="s">
        <v>120</v>
      </c>
      <c r="B11" s="198">
        <v>3853481.0167778321</v>
      </c>
      <c r="C11" s="198"/>
      <c r="D11" s="198">
        <v>1790473.3596356786</v>
      </c>
      <c r="E11" s="198"/>
      <c r="F11" s="198">
        <v>863457.43936908175</v>
      </c>
      <c r="G11" s="198"/>
      <c r="H11" s="198">
        <v>6507411.8157825926</v>
      </c>
      <c r="I11" s="198"/>
    </row>
    <row r="12" spans="1:9" ht="17.25" thickBot="1" x14ac:dyDescent="0.3">
      <c r="A12" s="197"/>
      <c r="B12" s="47">
        <v>0.68267283374826015</v>
      </c>
      <c r="C12" s="47">
        <v>0.31732716625173973</v>
      </c>
      <c r="D12" s="47">
        <v>0.58202521494424053</v>
      </c>
      <c r="E12" s="47">
        <v>0.41797478505575958</v>
      </c>
      <c r="F12" s="47">
        <v>0.83618487957891574</v>
      </c>
      <c r="G12" s="47">
        <v>0.16381512042108429</v>
      </c>
      <c r="H12" s="47">
        <v>0.68001630861344631</v>
      </c>
      <c r="I12" s="47">
        <v>0.31998369138655375</v>
      </c>
    </row>
    <row r="13" spans="1:9" ht="17.25" thickBot="1" x14ac:dyDescent="0.3">
      <c r="A13" s="196" t="s">
        <v>153</v>
      </c>
      <c r="B13" s="198">
        <v>2730408.3785399953</v>
      </c>
      <c r="C13" s="198"/>
      <c r="D13" s="198">
        <v>1263976.6009871773</v>
      </c>
      <c r="E13" s="198"/>
      <c r="F13" s="198">
        <v>656523.10629769566</v>
      </c>
      <c r="G13" s="198"/>
      <c r="H13" s="198">
        <v>4650908.0858248677</v>
      </c>
      <c r="I13" s="198"/>
    </row>
    <row r="14" spans="1:9" ht="17.25" thickBot="1" x14ac:dyDescent="0.3">
      <c r="A14" s="197"/>
      <c r="B14" s="47">
        <v>0.63914892466714235</v>
      </c>
      <c r="C14" s="47">
        <v>0.36085107533285771</v>
      </c>
      <c r="D14" s="47">
        <v>0.53202369402085303</v>
      </c>
      <c r="E14" s="47">
        <v>0.46797630597914708</v>
      </c>
      <c r="F14" s="47">
        <v>0.84339450455506604</v>
      </c>
      <c r="G14" s="47">
        <v>0.15660549544493399</v>
      </c>
      <c r="H14" s="47">
        <v>0.64350358946454467</v>
      </c>
      <c r="I14" s="47">
        <v>0.35649641053545528</v>
      </c>
    </row>
    <row r="15" spans="1:9" ht="17.25" thickBot="1" x14ac:dyDescent="0.3">
      <c r="A15" s="196" t="s">
        <v>87</v>
      </c>
      <c r="B15" s="198">
        <f>B13+B11+B9+B7+B5+B3</f>
        <v>9627795.7754669599</v>
      </c>
      <c r="C15" s="198"/>
      <c r="D15" s="198">
        <f>D13+D11+D9+D7+D5+D3</f>
        <v>4034376.7408161554</v>
      </c>
      <c r="E15" s="198"/>
      <c r="F15" s="198">
        <v>2289988.8855753099</v>
      </c>
      <c r="G15" s="198"/>
      <c r="H15" s="198">
        <v>15952161.508156121</v>
      </c>
      <c r="I15" s="198"/>
    </row>
    <row r="16" spans="1:9" ht="17.25" thickBot="1" x14ac:dyDescent="0.3">
      <c r="A16" s="197"/>
      <c r="B16" s="47">
        <v>0.71989472542342159</v>
      </c>
      <c r="C16" s="47">
        <v>0.28010527457657847</v>
      </c>
      <c r="D16" s="47">
        <v>0.59326123691885169</v>
      </c>
      <c r="E16" s="47">
        <v>0.40673876308114837</v>
      </c>
      <c r="F16" s="47">
        <v>0.86462544285156795</v>
      </c>
      <c r="G16" s="47">
        <v>0.13537455714843216</v>
      </c>
      <c r="H16" s="47">
        <v>0.71417420367742324</v>
      </c>
      <c r="I16" s="47">
        <v>0.28582579632257676</v>
      </c>
    </row>
    <row r="18" spans="1:8" ht="16.5" x14ac:dyDescent="0.25">
      <c r="A18" s="45" t="s">
        <v>164</v>
      </c>
    </row>
    <row r="25" spans="1:8" x14ac:dyDescent="0.25">
      <c r="H25" s="87"/>
    </row>
  </sheetData>
  <mergeCells count="40">
    <mergeCell ref="A3:A4"/>
    <mergeCell ref="B3:C3"/>
    <mergeCell ref="D3:E3"/>
    <mergeCell ref="F3:G3"/>
    <mergeCell ref="H3:I3"/>
    <mergeCell ref="A1:A2"/>
    <mergeCell ref="B1:C1"/>
    <mergeCell ref="D1:E1"/>
    <mergeCell ref="F1:G1"/>
    <mergeCell ref="H1:I1"/>
    <mergeCell ref="A7:A8"/>
    <mergeCell ref="B7:C7"/>
    <mergeCell ref="D7:E7"/>
    <mergeCell ref="F7:G7"/>
    <mergeCell ref="H7:I7"/>
    <mergeCell ref="A5:A6"/>
    <mergeCell ref="B5:C5"/>
    <mergeCell ref="D5:E5"/>
    <mergeCell ref="F5:G5"/>
    <mergeCell ref="H5:I5"/>
    <mergeCell ref="A11:A12"/>
    <mergeCell ref="B11:C11"/>
    <mergeCell ref="D11:E11"/>
    <mergeCell ref="F11:G11"/>
    <mergeCell ref="H11:I11"/>
    <mergeCell ref="A9:A10"/>
    <mergeCell ref="B9:C9"/>
    <mergeCell ref="D9:E9"/>
    <mergeCell ref="F9:G9"/>
    <mergeCell ref="H9:I9"/>
    <mergeCell ref="A15:A16"/>
    <mergeCell ref="B15:C15"/>
    <mergeCell ref="D15:E15"/>
    <mergeCell ref="F15:G15"/>
    <mergeCell ref="H15:I15"/>
    <mergeCell ref="A13:A14"/>
    <mergeCell ref="B13:C13"/>
    <mergeCell ref="D13:E13"/>
    <mergeCell ref="F13:G13"/>
    <mergeCell ref="H13:I1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3" sqref="A3"/>
    </sheetView>
  </sheetViews>
  <sheetFormatPr defaultColWidth="9.140625" defaultRowHeight="15" x14ac:dyDescent="0.25"/>
  <cols>
    <col min="1" max="1" width="39" style="41" customWidth="1"/>
    <col min="2" max="2" width="27" style="53" customWidth="1"/>
    <col min="3" max="16384" width="9.140625" style="41"/>
  </cols>
  <sheetData>
    <row r="1" spans="1:2" ht="17.25" thickBot="1" x14ac:dyDescent="0.3">
      <c r="A1" s="40" t="s">
        <v>172</v>
      </c>
      <c r="B1" s="50" t="s">
        <v>173</v>
      </c>
    </row>
    <row r="2" spans="1:2" ht="16.5" x14ac:dyDescent="0.25">
      <c r="A2" s="48" t="s">
        <v>118</v>
      </c>
      <c r="B2" s="51">
        <v>73.2</v>
      </c>
    </row>
    <row r="3" spans="1:2" ht="16.5" x14ac:dyDescent="0.25">
      <c r="A3" s="48" t="s">
        <v>119</v>
      </c>
      <c r="B3" s="51">
        <v>94</v>
      </c>
    </row>
    <row r="4" spans="1:2" ht="16.5" x14ac:dyDescent="0.25">
      <c r="A4" s="48" t="s">
        <v>120</v>
      </c>
      <c r="B4" s="51">
        <v>97.6</v>
      </c>
    </row>
    <row r="5" spans="1:2" ht="17.25" thickBot="1" x14ac:dyDescent="0.3">
      <c r="A5" s="49" t="s">
        <v>74</v>
      </c>
      <c r="B5" s="52">
        <v>107.9</v>
      </c>
    </row>
    <row r="7" spans="1:2" ht="16.5" x14ac:dyDescent="0.25">
      <c r="A7" s="45" t="s">
        <v>174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zoomScale="81" zoomScaleNormal="81" workbookViewId="0">
      <selection activeCell="C20" sqref="C20"/>
    </sheetView>
  </sheetViews>
  <sheetFormatPr defaultColWidth="8.85546875" defaultRowHeight="16.5" x14ac:dyDescent="0.3"/>
  <cols>
    <col min="1" max="1" width="21" style="13" customWidth="1"/>
    <col min="2" max="2" width="40.5703125" style="13" customWidth="1"/>
    <col min="3" max="3" width="37.5703125" style="59" customWidth="1"/>
    <col min="4" max="4" width="41.42578125" style="13" customWidth="1"/>
    <col min="5" max="5" width="37.140625" style="13" customWidth="1"/>
    <col min="6" max="6" width="16" style="13" bestFit="1" customWidth="1"/>
    <col min="7" max="16384" width="8.85546875" style="13"/>
  </cols>
  <sheetData>
    <row r="1" spans="1:8" x14ac:dyDescent="0.3">
      <c r="A1" s="24" t="s">
        <v>113</v>
      </c>
      <c r="B1" s="24" t="s">
        <v>114</v>
      </c>
      <c r="C1" s="38" t="s">
        <v>115</v>
      </c>
      <c r="D1" s="24" t="s">
        <v>116</v>
      </c>
      <c r="E1" s="24" t="s">
        <v>117</v>
      </c>
    </row>
    <row r="2" spans="1:8" x14ac:dyDescent="0.3">
      <c r="A2" s="191" t="s">
        <v>121</v>
      </c>
      <c r="B2" s="191"/>
      <c r="C2" s="191"/>
      <c r="D2" s="191"/>
      <c r="E2" s="191"/>
      <c r="F2" s="20"/>
      <c r="G2" s="20"/>
      <c r="H2" s="20"/>
    </row>
    <row r="3" spans="1:8" x14ac:dyDescent="0.3">
      <c r="A3" s="13" t="s">
        <v>118</v>
      </c>
      <c r="B3" s="20">
        <v>79430147.826835066</v>
      </c>
      <c r="C3" s="55">
        <v>31164182.586497858</v>
      </c>
      <c r="D3" s="20">
        <v>53747016.588178784</v>
      </c>
      <c r="E3" s="20">
        <f>SUM(B3:D3)</f>
        <v>164341347.00151169</v>
      </c>
      <c r="F3" s="20"/>
      <c r="G3" s="20"/>
      <c r="H3" s="20"/>
    </row>
    <row r="4" spans="1:8" x14ac:dyDescent="0.3">
      <c r="A4" s="13" t="s">
        <v>119</v>
      </c>
      <c r="B4" s="20">
        <v>556366016.44037271</v>
      </c>
      <c r="C4" s="55">
        <v>197354268.71154103</v>
      </c>
      <c r="D4" s="20">
        <v>349873304.05701828</v>
      </c>
      <c r="E4" s="20">
        <f t="shared" ref="E4:E6" si="0">SUM(B4:D4)</f>
        <v>1103593589.2089319</v>
      </c>
      <c r="F4" s="20"/>
      <c r="G4" s="20"/>
      <c r="H4" s="20"/>
    </row>
    <row r="5" spans="1:8" x14ac:dyDescent="0.3">
      <c r="A5" s="13" t="s">
        <v>120</v>
      </c>
      <c r="B5" s="20">
        <v>1522378884.963995</v>
      </c>
      <c r="C5" s="55">
        <v>515825984.17462373</v>
      </c>
      <c r="D5" s="20">
        <v>1175664238.3717289</v>
      </c>
      <c r="E5" s="20">
        <f t="shared" si="0"/>
        <v>3213869107.5103474</v>
      </c>
      <c r="F5" s="20"/>
      <c r="G5" s="20"/>
      <c r="H5" s="20"/>
    </row>
    <row r="6" spans="1:8" x14ac:dyDescent="0.3">
      <c r="A6" s="17" t="s">
        <v>74</v>
      </c>
      <c r="B6" s="20">
        <v>1297009338.2536805</v>
      </c>
      <c r="C6" s="55">
        <v>392071612.67594182</v>
      </c>
      <c r="D6" s="20">
        <v>914911085.72680104</v>
      </c>
      <c r="E6" s="20">
        <f t="shared" si="0"/>
        <v>2603992036.6564231</v>
      </c>
      <c r="F6" s="20"/>
      <c r="G6" s="20"/>
      <c r="H6" s="20"/>
    </row>
    <row r="7" spans="1:8" x14ac:dyDescent="0.3">
      <c r="A7" s="191" t="s">
        <v>122</v>
      </c>
      <c r="B7" s="191"/>
      <c r="C7" s="191"/>
      <c r="D7" s="191"/>
      <c r="E7" s="191"/>
      <c r="F7" s="20"/>
      <c r="G7" s="20"/>
      <c r="H7" s="20"/>
    </row>
    <row r="8" spans="1:8" x14ac:dyDescent="0.3">
      <c r="A8" s="13" t="s">
        <v>118</v>
      </c>
      <c r="B8" s="20">
        <v>619464705.11807013</v>
      </c>
      <c r="C8" s="55">
        <v>121922512.19489357</v>
      </c>
      <c r="D8" s="20">
        <v>175779178.86298507</v>
      </c>
      <c r="E8" s="20">
        <f>SUM(B8:D8)</f>
        <v>917166396.17594886</v>
      </c>
    </row>
    <row r="9" spans="1:8" x14ac:dyDescent="0.3">
      <c r="A9" s="13" t="s">
        <v>119</v>
      </c>
      <c r="B9" s="20">
        <v>1452921402.4099128</v>
      </c>
      <c r="C9" s="55">
        <v>318998304.52995026</v>
      </c>
      <c r="D9" s="20">
        <v>389801008.1916669</v>
      </c>
      <c r="E9" s="20">
        <f t="shared" ref="E9:E11" si="1">SUM(B9:D9)</f>
        <v>2161720715.1315303</v>
      </c>
    </row>
    <row r="10" spans="1:8" x14ac:dyDescent="0.3">
      <c r="A10" s="13" t="s">
        <v>120</v>
      </c>
      <c r="B10" s="20">
        <v>2669201955.5792742</v>
      </c>
      <c r="C10" s="55">
        <v>676504131.6955086</v>
      </c>
      <c r="D10" s="20">
        <v>925178087.41601396</v>
      </c>
      <c r="E10" s="20">
        <f t="shared" si="1"/>
        <v>4270884174.6907969</v>
      </c>
    </row>
    <row r="11" spans="1:8" x14ac:dyDescent="0.3">
      <c r="A11" s="17" t="s">
        <v>74</v>
      </c>
      <c r="B11" s="20">
        <v>1801438777.0186672</v>
      </c>
      <c r="C11" s="55">
        <v>411422263.34116584</v>
      </c>
      <c r="D11" s="20">
        <v>790237830.24847567</v>
      </c>
      <c r="E11" s="20">
        <f t="shared" si="1"/>
        <v>3003098870.6083088</v>
      </c>
    </row>
    <row r="12" spans="1:8" x14ac:dyDescent="0.3">
      <c r="A12" s="191" t="s">
        <v>123</v>
      </c>
      <c r="B12" s="191"/>
      <c r="C12" s="191"/>
      <c r="D12" s="191"/>
      <c r="E12" s="191"/>
    </row>
    <row r="13" spans="1:8" x14ac:dyDescent="0.3">
      <c r="A13" s="13" t="s">
        <v>118</v>
      </c>
      <c r="B13" s="20">
        <f>B3+B8</f>
        <v>698894852.94490516</v>
      </c>
      <c r="C13" s="55">
        <f t="shared" ref="B13:E16" si="2">C3+C8</f>
        <v>153086694.78139144</v>
      </c>
      <c r="D13" s="20">
        <f t="shared" si="2"/>
        <v>229526195.45116386</v>
      </c>
      <c r="E13" s="20">
        <f>E3+E8</f>
        <v>1081507743.1774607</v>
      </c>
    </row>
    <row r="14" spans="1:8" x14ac:dyDescent="0.3">
      <c r="A14" s="13" t="s">
        <v>119</v>
      </c>
      <c r="B14" s="20">
        <f t="shared" si="2"/>
        <v>2009287418.8502855</v>
      </c>
      <c r="C14" s="55">
        <f t="shared" si="2"/>
        <v>516352573.24149132</v>
      </c>
      <c r="D14" s="20">
        <f t="shared" si="2"/>
        <v>739674312.24868512</v>
      </c>
      <c r="E14" s="20">
        <f t="shared" si="2"/>
        <v>3265314304.3404622</v>
      </c>
    </row>
    <row r="15" spans="1:8" x14ac:dyDescent="0.3">
      <c r="A15" s="22" t="s">
        <v>120</v>
      </c>
      <c r="B15" s="23">
        <f t="shared" si="2"/>
        <v>4191580840.5432692</v>
      </c>
      <c r="C15" s="56">
        <f t="shared" si="2"/>
        <v>1192330115.8701324</v>
      </c>
      <c r="D15" s="23">
        <f t="shared" si="2"/>
        <v>2100842325.7877429</v>
      </c>
      <c r="E15" s="23">
        <f t="shared" si="2"/>
        <v>7484753282.2011442</v>
      </c>
    </row>
    <row r="16" spans="1:8" x14ac:dyDescent="0.3">
      <c r="A16" s="17" t="s">
        <v>74</v>
      </c>
      <c r="B16" s="21">
        <f t="shared" si="2"/>
        <v>3098448115.2723475</v>
      </c>
      <c r="C16" s="57">
        <f t="shared" si="2"/>
        <v>803493876.01710773</v>
      </c>
      <c r="D16" s="21">
        <f t="shared" si="2"/>
        <v>1705148915.9752767</v>
      </c>
      <c r="E16" s="21">
        <f t="shared" si="2"/>
        <v>5607090907.2647324</v>
      </c>
    </row>
    <row r="17" spans="1:3" x14ac:dyDescent="0.3">
      <c r="A17" s="17"/>
      <c r="B17" s="17"/>
      <c r="C17" s="58"/>
    </row>
    <row r="18" spans="1:3" x14ac:dyDescent="0.3">
      <c r="A18" s="25" t="s">
        <v>113</v>
      </c>
      <c r="B18" s="25" t="s">
        <v>124</v>
      </c>
      <c r="C18" s="37" t="s">
        <v>125</v>
      </c>
    </row>
    <row r="19" spans="1:3" x14ac:dyDescent="0.3">
      <c r="A19" s="13" t="str">
        <f>A3</f>
        <v>2001-2005</v>
      </c>
      <c r="B19" s="20">
        <f>E3</f>
        <v>164341347.00151169</v>
      </c>
      <c r="C19" s="55">
        <f>E8</f>
        <v>917166396.17594886</v>
      </c>
    </row>
    <row r="20" spans="1:3" x14ac:dyDescent="0.3">
      <c r="A20" s="13" t="str">
        <f>A4</f>
        <v>2006-2009</v>
      </c>
      <c r="B20" s="20">
        <f>E4</f>
        <v>1103593589.2089319</v>
      </c>
      <c r="C20" s="55">
        <f t="shared" ref="C20:C22" si="3">E9</f>
        <v>2161720715.1315303</v>
      </c>
    </row>
    <row r="21" spans="1:3" x14ac:dyDescent="0.3">
      <c r="A21" s="13" t="str">
        <f>A5</f>
        <v>2010-2015</v>
      </c>
      <c r="B21" s="20">
        <f>E5</f>
        <v>3213869107.5103474</v>
      </c>
      <c r="C21" s="55">
        <f t="shared" si="3"/>
        <v>4270884174.6907969</v>
      </c>
    </row>
    <row r="22" spans="1:3" x14ac:dyDescent="0.3">
      <c r="A22" s="17" t="str">
        <f>A6</f>
        <v>2016 a neskôr</v>
      </c>
      <c r="B22" s="21">
        <f>E6</f>
        <v>2603992036.6564231</v>
      </c>
      <c r="C22" s="57">
        <f t="shared" si="3"/>
        <v>3003098870.6083088</v>
      </c>
    </row>
    <row r="24" spans="1:3" x14ac:dyDescent="0.3">
      <c r="A24" s="76" t="s">
        <v>169</v>
      </c>
    </row>
    <row r="32" spans="1:3" x14ac:dyDescent="0.3">
      <c r="A32" s="13">
        <f>25.4/15.9</f>
        <v>1.5974842767295596</v>
      </c>
    </row>
  </sheetData>
  <mergeCells count="3">
    <mergeCell ref="A2:E2"/>
    <mergeCell ref="A7:E7"/>
    <mergeCell ref="A12:E12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C2" sqref="C2:D24"/>
    </sheetView>
  </sheetViews>
  <sheetFormatPr defaultColWidth="9.140625" defaultRowHeight="15" x14ac:dyDescent="0.25"/>
  <cols>
    <col min="1" max="1" width="18.28515625" style="41" customWidth="1"/>
    <col min="2" max="2" width="22.7109375" style="41" customWidth="1"/>
    <col min="3" max="3" width="20.140625" style="41" customWidth="1"/>
    <col min="4" max="4" width="16" style="41" customWidth="1"/>
    <col min="5" max="16384" width="9.140625" style="41"/>
  </cols>
  <sheetData>
    <row r="1" spans="1:4" ht="17.25" thickBot="1" x14ac:dyDescent="0.3">
      <c r="A1" s="60" t="s">
        <v>127</v>
      </c>
      <c r="B1" s="60" t="s">
        <v>134</v>
      </c>
      <c r="C1" s="61" t="s">
        <v>125</v>
      </c>
      <c r="D1" s="61" t="s">
        <v>124</v>
      </c>
    </row>
    <row r="2" spans="1:4" ht="16.5" x14ac:dyDescent="0.25">
      <c r="A2" s="200" t="s">
        <v>81</v>
      </c>
      <c r="B2" s="62" t="s">
        <v>67</v>
      </c>
      <c r="C2" s="65">
        <v>588.14513208091603</v>
      </c>
      <c r="D2" s="65">
        <v>628.20353147245191</v>
      </c>
    </row>
    <row r="3" spans="1:4" ht="16.5" x14ac:dyDescent="0.25">
      <c r="A3" s="201"/>
      <c r="B3" s="62" t="s">
        <v>68</v>
      </c>
      <c r="C3" s="65">
        <v>627.51177924067099</v>
      </c>
      <c r="D3" s="65">
        <v>803.79365132487249</v>
      </c>
    </row>
    <row r="4" spans="1:4" ht="16.5" x14ac:dyDescent="0.25">
      <c r="A4" s="201"/>
      <c r="B4" s="62" t="s">
        <v>69</v>
      </c>
      <c r="C4" s="65">
        <v>655.79822964955486</v>
      </c>
      <c r="D4" s="65">
        <v>833.71295152465552</v>
      </c>
    </row>
    <row r="5" spans="1:4" ht="16.5" x14ac:dyDescent="0.25">
      <c r="A5" s="201"/>
      <c r="B5" s="62" t="s">
        <v>70</v>
      </c>
      <c r="C5" s="65">
        <v>823.15066733902665</v>
      </c>
      <c r="D5" s="65">
        <v>1196.6016090991347</v>
      </c>
    </row>
    <row r="6" spans="1:4" ht="17.25" thickBot="1" x14ac:dyDescent="0.3">
      <c r="A6" s="202"/>
      <c r="B6" s="63" t="s">
        <v>71</v>
      </c>
      <c r="C6" s="66">
        <v>2033.2500620122385</v>
      </c>
      <c r="D6" s="66">
        <v>1904.2464818922397</v>
      </c>
    </row>
    <row r="7" spans="1:4" ht="16.5" x14ac:dyDescent="0.25">
      <c r="A7" s="200" t="s">
        <v>82</v>
      </c>
      <c r="B7" s="62" t="s">
        <v>67</v>
      </c>
      <c r="C7" s="65">
        <v>760.29776603783523</v>
      </c>
      <c r="D7" s="65">
        <v>869.36050687704403</v>
      </c>
    </row>
    <row r="8" spans="1:4" ht="16.5" x14ac:dyDescent="0.25">
      <c r="A8" s="201"/>
      <c r="B8" s="62" t="s">
        <v>68</v>
      </c>
      <c r="C8" s="65">
        <v>806.81664553606788</v>
      </c>
      <c r="D8" s="65">
        <v>1019.161556108155</v>
      </c>
    </row>
    <row r="9" spans="1:4" ht="16.5" x14ac:dyDescent="0.25">
      <c r="A9" s="201"/>
      <c r="B9" s="62" t="s">
        <v>69</v>
      </c>
      <c r="C9" s="65">
        <v>845.00450662368723</v>
      </c>
      <c r="D9" s="65">
        <v>1113.0587403142267</v>
      </c>
    </row>
    <row r="10" spans="1:4" ht="16.5" x14ac:dyDescent="0.25">
      <c r="A10" s="201"/>
      <c r="B10" s="62" t="s">
        <v>70</v>
      </c>
      <c r="C10" s="65">
        <v>1057.4922672119862</v>
      </c>
      <c r="D10" s="65">
        <v>1607.3213968301725</v>
      </c>
    </row>
    <row r="11" spans="1:4" ht="17.25" thickBot="1" x14ac:dyDescent="0.3">
      <c r="A11" s="202"/>
      <c r="B11" s="63" t="s">
        <v>71</v>
      </c>
      <c r="C11" s="66">
        <v>2774.6138364326775</v>
      </c>
      <c r="D11" s="66">
        <v>2453.6289036417493</v>
      </c>
    </row>
    <row r="12" spans="1:4" ht="16.5" x14ac:dyDescent="0.25">
      <c r="A12" s="200" t="s">
        <v>83</v>
      </c>
      <c r="B12" s="62" t="s">
        <v>67</v>
      </c>
      <c r="C12" s="65">
        <v>722.47600340028816</v>
      </c>
      <c r="D12" s="65">
        <v>796.7361238386502</v>
      </c>
    </row>
    <row r="13" spans="1:4" ht="16.5" x14ac:dyDescent="0.25">
      <c r="A13" s="201"/>
      <c r="B13" s="62" t="s">
        <v>68</v>
      </c>
      <c r="C13" s="65">
        <v>766.49215523273506</v>
      </c>
      <c r="D13" s="65">
        <v>1005.3852406616259</v>
      </c>
    </row>
    <row r="14" spans="1:4" ht="16.5" x14ac:dyDescent="0.25">
      <c r="A14" s="201"/>
      <c r="B14" s="62" t="s">
        <v>69</v>
      </c>
      <c r="C14" s="65">
        <v>806.73035188541269</v>
      </c>
      <c r="D14" s="65">
        <v>1066.4106609580845</v>
      </c>
    </row>
    <row r="15" spans="1:4" ht="16.5" x14ac:dyDescent="0.25">
      <c r="A15" s="201"/>
      <c r="B15" s="62" t="s">
        <v>70</v>
      </c>
      <c r="C15" s="65">
        <v>956.19247684695358</v>
      </c>
      <c r="D15" s="65">
        <v>1432.0272641301367</v>
      </c>
    </row>
    <row r="16" spans="1:4" ht="16.5" x14ac:dyDescent="0.25">
      <c r="A16" s="201"/>
      <c r="B16" s="62" t="s">
        <v>71</v>
      </c>
      <c r="C16" s="65">
        <v>1822.9988123063379</v>
      </c>
      <c r="D16" s="65">
        <v>2031.4377773322099</v>
      </c>
    </row>
    <row r="17" spans="1:4" ht="17.25" thickBot="1" x14ac:dyDescent="0.3">
      <c r="A17" s="202"/>
      <c r="B17" s="63" t="s">
        <v>72</v>
      </c>
      <c r="C17" s="66" t="s">
        <v>314</v>
      </c>
      <c r="D17" s="66" t="s">
        <v>314</v>
      </c>
    </row>
    <row r="18" spans="1:4" ht="16.5" x14ac:dyDescent="0.25">
      <c r="A18" s="200" t="s">
        <v>74</v>
      </c>
      <c r="B18" s="62" t="s">
        <v>67</v>
      </c>
      <c r="C18" s="65">
        <v>787.35853642341112</v>
      </c>
      <c r="D18" s="65">
        <v>977.56998025955943</v>
      </c>
    </row>
    <row r="19" spans="1:4" ht="16.5" x14ac:dyDescent="0.25">
      <c r="A19" s="201"/>
      <c r="B19" s="62" t="s">
        <v>68</v>
      </c>
      <c r="C19" s="65">
        <v>825.4437705139286</v>
      </c>
      <c r="D19" s="65">
        <v>1038.9337450817357</v>
      </c>
    </row>
    <row r="20" spans="1:4" ht="16.5" x14ac:dyDescent="0.25">
      <c r="A20" s="201"/>
      <c r="B20" s="62" t="s">
        <v>69</v>
      </c>
      <c r="C20" s="65">
        <v>876.61939305828912</v>
      </c>
      <c r="D20" s="65">
        <v>1084.9813624260896</v>
      </c>
    </row>
    <row r="21" spans="1:4" ht="16.5" x14ac:dyDescent="0.25">
      <c r="A21" s="201"/>
      <c r="B21" s="62" t="s">
        <v>70</v>
      </c>
      <c r="C21" s="65">
        <v>1028.7401548713185</v>
      </c>
      <c r="D21" s="65">
        <v>1460.7756902193248</v>
      </c>
    </row>
    <row r="22" spans="1:4" ht="16.5" x14ac:dyDescent="0.25">
      <c r="A22" s="201"/>
      <c r="B22" s="62" t="s">
        <v>71</v>
      </c>
      <c r="C22" s="65">
        <v>1736.0754665216468</v>
      </c>
      <c r="D22" s="65">
        <v>1994.2542607160499</v>
      </c>
    </row>
    <row r="23" spans="1:4" ht="16.5" x14ac:dyDescent="0.25">
      <c r="A23" s="201"/>
      <c r="B23" s="62" t="s">
        <v>72</v>
      </c>
      <c r="C23" s="65">
        <v>5508.460158777224</v>
      </c>
      <c r="D23" s="65">
        <v>3137.294115179137</v>
      </c>
    </row>
    <row r="24" spans="1:4" ht="17.25" thickBot="1" x14ac:dyDescent="0.3">
      <c r="A24" s="202"/>
      <c r="B24" s="63" t="s">
        <v>73</v>
      </c>
      <c r="C24" s="66">
        <v>6372.541578819184</v>
      </c>
      <c r="D24" s="66">
        <v>3986.368108634068</v>
      </c>
    </row>
    <row r="26" spans="1:4" ht="16.5" x14ac:dyDescent="0.25">
      <c r="A26" s="39" t="s">
        <v>138</v>
      </c>
    </row>
    <row r="27" spans="1:4" x14ac:dyDescent="0.25">
      <c r="A27" s="64"/>
    </row>
  </sheetData>
  <mergeCells count="4">
    <mergeCell ref="A2:A6"/>
    <mergeCell ref="A7:A11"/>
    <mergeCell ref="A12:A17"/>
    <mergeCell ref="A18:A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showGridLines="0" workbookViewId="0">
      <selection activeCell="S26" sqref="S26"/>
    </sheetView>
  </sheetViews>
  <sheetFormatPr defaultColWidth="8.85546875" defaultRowHeight="16.5" x14ac:dyDescent="0.3"/>
  <cols>
    <col min="1" max="1" width="22.28515625" style="1" bestFit="1" customWidth="1"/>
    <col min="2" max="16384" width="8.85546875" style="1"/>
  </cols>
  <sheetData>
    <row r="1" spans="1:22" s="3" customFormat="1" x14ac:dyDescent="0.3">
      <c r="A1" s="6"/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  <c r="U1" s="6" t="s">
        <v>19</v>
      </c>
      <c r="V1" s="6" t="s">
        <v>20</v>
      </c>
    </row>
    <row r="2" spans="1:22" x14ac:dyDescent="0.3">
      <c r="A2" s="1" t="s">
        <v>27</v>
      </c>
      <c r="B2" s="2">
        <v>18.645</v>
      </c>
      <c r="C2" s="2">
        <v>18.716000000000001</v>
      </c>
      <c r="D2" s="2">
        <v>17.298999999999999</v>
      </c>
      <c r="E2" s="2">
        <v>16.485749999999999</v>
      </c>
      <c r="F2" s="2">
        <v>14.9245</v>
      </c>
      <c r="G2" s="2">
        <v>12.91225</v>
      </c>
      <c r="H2" s="2">
        <v>13.749000000000001</v>
      </c>
      <c r="I2" s="2">
        <v>14.0245</v>
      </c>
      <c r="J2" s="2">
        <v>15.49325</v>
      </c>
      <c r="K2" s="2">
        <v>13.638999999999999</v>
      </c>
      <c r="L2" s="2">
        <v>12.604749999999999</v>
      </c>
      <c r="M2" s="2">
        <v>13.312749999999999</v>
      </c>
      <c r="N2" s="2">
        <v>12.061</v>
      </c>
      <c r="O2" s="2">
        <v>12.217750000000001</v>
      </c>
      <c r="P2" s="2">
        <v>12.420249999999999</v>
      </c>
      <c r="Q2" s="2">
        <v>13.374750000000001</v>
      </c>
      <c r="R2" s="2">
        <v>13.012238</v>
      </c>
      <c r="S2" s="2">
        <v>13.025611999999999</v>
      </c>
      <c r="T2" s="2">
        <v>13.297651999999999</v>
      </c>
      <c r="U2" s="2">
        <v>14.286667999999999</v>
      </c>
      <c r="V2" s="2">
        <v>12.882463</v>
      </c>
    </row>
    <row r="3" spans="1:22" x14ac:dyDescent="0.3">
      <c r="A3" s="1" t="s">
        <v>21</v>
      </c>
      <c r="B3" s="2">
        <v>9.1002779999999994</v>
      </c>
      <c r="C3" s="2">
        <v>7.9424999999999999</v>
      </c>
      <c r="D3" s="2">
        <v>7.2586110000000001</v>
      </c>
      <c r="E3" s="2">
        <v>7.2741670000000003</v>
      </c>
      <c r="F3" s="2">
        <v>6.3244440000000006</v>
      </c>
      <c r="G3" s="2">
        <v>5.6002780000000003</v>
      </c>
      <c r="H3" s="2">
        <v>5.1516670000000007</v>
      </c>
      <c r="I3" s="2">
        <v>5.3311109999999999</v>
      </c>
      <c r="J3" s="2">
        <v>5.7119440000000008</v>
      </c>
      <c r="K3" s="2">
        <v>5.3250000000000002</v>
      </c>
      <c r="L3" s="2">
        <v>5.6047219999999998</v>
      </c>
      <c r="M3" s="2">
        <v>5.8061109999999996</v>
      </c>
      <c r="N3" s="2">
        <v>4.9738889999999998</v>
      </c>
      <c r="O3" s="2">
        <v>5.2669440000000005</v>
      </c>
      <c r="P3" s="2">
        <v>5.2152780000000005</v>
      </c>
      <c r="Q3" s="2">
        <v>5.2555559999999995</v>
      </c>
      <c r="R3" s="2">
        <v>4.8472219999999995</v>
      </c>
      <c r="S3" s="2">
        <v>4.6980559999999993</v>
      </c>
      <c r="T3" s="2">
        <v>4.7633329999999994</v>
      </c>
      <c r="U3" s="2">
        <v>4.8322219999999998</v>
      </c>
      <c r="V3" s="2">
        <v>3.9416669999999998</v>
      </c>
    </row>
    <row r="4" spans="1:22" x14ac:dyDescent="0.3">
      <c r="A4" s="1" t="s">
        <v>22</v>
      </c>
      <c r="B4" s="2">
        <v>5.157</v>
      </c>
      <c r="C4" s="2">
        <v>5.0389999999999997</v>
      </c>
      <c r="D4" s="2">
        <v>4.8170000000000002</v>
      </c>
      <c r="E4" s="2">
        <v>4.7009999999999996</v>
      </c>
      <c r="F4" s="2">
        <v>4.577</v>
      </c>
      <c r="G4" s="2">
        <v>4.6020000000000003</v>
      </c>
      <c r="H4" s="2">
        <v>4.5309999999999997</v>
      </c>
      <c r="I4" s="2">
        <v>4.4279999999999999</v>
      </c>
      <c r="J4" s="2">
        <v>4.37</v>
      </c>
      <c r="K4" s="2">
        <v>4.5030000000000001</v>
      </c>
      <c r="L4" s="2">
        <v>4.734</v>
      </c>
      <c r="M4" s="2">
        <v>4.93</v>
      </c>
      <c r="N4" s="2">
        <v>4.9169999999999998</v>
      </c>
      <c r="O4" s="2">
        <v>5.0350000000000001</v>
      </c>
      <c r="P4" s="2">
        <v>5.0970000000000004</v>
      </c>
      <c r="Q4" s="2">
        <v>4.9160000000000004</v>
      </c>
      <c r="R4" s="2">
        <v>5.0949999999999998</v>
      </c>
      <c r="S4" s="2">
        <v>5.4530000000000003</v>
      </c>
      <c r="T4" s="2">
        <v>5.8739999999999997</v>
      </c>
      <c r="U4" s="2">
        <v>5.968</v>
      </c>
      <c r="V4" s="2">
        <v>5.891</v>
      </c>
    </row>
    <row r="5" spans="1:22" x14ac:dyDescent="0.3">
      <c r="A5" s="1" t="s">
        <v>23</v>
      </c>
      <c r="B5" s="2">
        <v>0.22611099999999998</v>
      </c>
      <c r="C5" s="2">
        <v>0.25583299999999998</v>
      </c>
      <c r="D5" s="2">
        <v>0.36027800000000004</v>
      </c>
      <c r="E5" s="2">
        <v>0.41044400000000003</v>
      </c>
      <c r="F5" s="2">
        <v>0.29777800000000004</v>
      </c>
      <c r="G5" s="2">
        <v>0.45638899999999999</v>
      </c>
      <c r="H5" s="2">
        <v>0.41277800000000003</v>
      </c>
      <c r="I5" s="2">
        <v>0.44972199999999996</v>
      </c>
      <c r="J5" s="2">
        <v>8.8774999999999995</v>
      </c>
      <c r="K5" s="2">
        <v>8.3577779999999997</v>
      </c>
      <c r="L5" s="2">
        <v>9.2136110000000002</v>
      </c>
      <c r="M5" s="2">
        <v>8.6020820000000011</v>
      </c>
      <c r="N5" s="2">
        <v>4.8091670000000004</v>
      </c>
      <c r="O5" s="2">
        <v>7.1486109999999998</v>
      </c>
      <c r="P5" s="2">
        <v>8.0905559999999994</v>
      </c>
      <c r="Q5" s="2">
        <v>7.8637360000000003</v>
      </c>
      <c r="R5" s="2">
        <v>6.2148779999999997</v>
      </c>
      <c r="S5" s="2">
        <v>7.0915530000000002</v>
      </c>
      <c r="T5" s="2">
        <v>7.2822190000000004</v>
      </c>
      <c r="U5" s="2">
        <v>8.6616359999999997</v>
      </c>
      <c r="V5" s="2">
        <v>7.8516919999999999</v>
      </c>
    </row>
    <row r="6" spans="1:22" x14ac:dyDescent="0.3">
      <c r="A6" s="1" t="s">
        <v>24</v>
      </c>
      <c r="B6" s="2">
        <v>1.4946660000000001</v>
      </c>
      <c r="C6" s="2">
        <v>0.95601499999999995</v>
      </c>
      <c r="D6" s="2">
        <v>1.2126839999999999</v>
      </c>
      <c r="E6" s="2">
        <v>0.58476899999999998</v>
      </c>
      <c r="F6" s="2">
        <v>0.55159900000000006</v>
      </c>
      <c r="G6" s="2">
        <v>0.487097</v>
      </c>
      <c r="H6" s="2">
        <v>0.73100599999999993</v>
      </c>
      <c r="I6" s="2">
        <v>0.53756500000000007</v>
      </c>
      <c r="J6" s="2">
        <v>0.61238800000000004</v>
      </c>
      <c r="K6" s="2">
        <v>0.55581700000000001</v>
      </c>
      <c r="L6" s="2">
        <v>0.51856899999999995</v>
      </c>
      <c r="M6" s="2">
        <v>0.30784699999999998</v>
      </c>
      <c r="N6" s="2">
        <v>0.22801099999999999</v>
      </c>
      <c r="O6" s="2">
        <v>0.20792099999999999</v>
      </c>
      <c r="P6" s="2">
        <v>0.34417899999999996</v>
      </c>
      <c r="Q6" s="2">
        <v>0.40233999999999998</v>
      </c>
      <c r="R6" s="2">
        <v>0.35127600000000003</v>
      </c>
      <c r="S6" s="2">
        <v>0.33132400000000001</v>
      </c>
      <c r="T6" s="2">
        <v>0.62548500000000007</v>
      </c>
      <c r="U6" s="2">
        <v>0.64748899999999998</v>
      </c>
      <c r="V6" s="2">
        <v>0.58787599999999995</v>
      </c>
    </row>
    <row r="7" spans="1:22" x14ac:dyDescent="0.3">
      <c r="A7" s="1" t="s">
        <v>25</v>
      </c>
      <c r="B7" s="2">
        <v>0.24277799999999844</v>
      </c>
      <c r="C7" s="2">
        <v>0.115</v>
      </c>
      <c r="D7" s="2">
        <v>6.388899999999921E-2</v>
      </c>
      <c r="E7" s="2">
        <v>8.944399999999951E-2</v>
      </c>
      <c r="F7" s="2">
        <v>0.19166700000000128</v>
      </c>
      <c r="G7" s="2">
        <v>0.14055500000000393</v>
      </c>
      <c r="H7" s="2">
        <v>0.20444399999999952</v>
      </c>
      <c r="I7" s="2">
        <v>0.20444499999999971</v>
      </c>
      <c r="J7" s="2">
        <v>0.15333399999999528</v>
      </c>
      <c r="K7" s="2">
        <v>7.6665999999997445E-2</v>
      </c>
      <c r="L7" s="2">
        <v>0.12777899999999501</v>
      </c>
      <c r="M7" s="2">
        <v>0.10222200000000158</v>
      </c>
      <c r="N7" s="2">
        <v>5.1110000000000586E-2</v>
      </c>
      <c r="O7" s="2">
        <v>5.111200000000099E-2</v>
      </c>
      <c r="P7" s="2">
        <v>0.10222200000000158</v>
      </c>
      <c r="Q7" s="2">
        <v>0.10222199999999794</v>
      </c>
      <c r="R7" s="2">
        <v>8.944399999999951E-2</v>
      </c>
      <c r="S7" s="2">
        <v>7.6665999999997445E-2</v>
      </c>
      <c r="T7" s="2">
        <v>7.6667000000001276E-2</v>
      </c>
      <c r="U7" s="2">
        <v>0.10222200000000158</v>
      </c>
      <c r="V7" s="2">
        <v>8.944399999999951E-2</v>
      </c>
    </row>
    <row r="8" spans="1:22" x14ac:dyDescent="0.3">
      <c r="A8" s="7" t="s">
        <v>26</v>
      </c>
      <c r="B8" s="7">
        <v>3231.5</v>
      </c>
      <c r="C8" s="7">
        <v>3473.71</v>
      </c>
      <c r="D8" s="7">
        <v>3436.66</v>
      </c>
      <c r="E8" s="7">
        <v>3542.9</v>
      </c>
      <c r="F8" s="7">
        <v>3383.84</v>
      </c>
      <c r="G8" s="7">
        <v>3098</v>
      </c>
      <c r="H8" s="7">
        <v>3044.68</v>
      </c>
      <c r="I8" s="7">
        <v>3182.56</v>
      </c>
      <c r="J8" s="7">
        <v>3491.35</v>
      </c>
      <c r="K8" s="7">
        <v>3244.11</v>
      </c>
      <c r="L8" s="7">
        <v>3296.36</v>
      </c>
      <c r="M8" s="7">
        <v>3237.52</v>
      </c>
      <c r="N8" s="7">
        <v>2713.17</v>
      </c>
      <c r="O8" s="7">
        <v>3058.95</v>
      </c>
      <c r="P8" s="7">
        <v>3176.37</v>
      </c>
      <c r="Q8" s="7">
        <v>3289.94</v>
      </c>
      <c r="R8" s="7">
        <v>2923.83</v>
      </c>
      <c r="S8" s="7">
        <v>2899.05</v>
      </c>
      <c r="T8" s="7">
        <v>3046.66</v>
      </c>
      <c r="U8" s="7">
        <v>3382.63</v>
      </c>
      <c r="V8" s="7">
        <v>3042.68</v>
      </c>
    </row>
    <row r="10" spans="1:22" x14ac:dyDescent="0.3">
      <c r="A10" s="76" t="s">
        <v>29</v>
      </c>
    </row>
    <row r="31" spans="2:22" x14ac:dyDescent="0.3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E3" sqref="E3"/>
    </sheetView>
  </sheetViews>
  <sheetFormatPr defaultColWidth="9.140625" defaultRowHeight="15" x14ac:dyDescent="0.25"/>
  <cols>
    <col min="1" max="1" width="24.42578125" style="41" customWidth="1"/>
    <col min="2" max="2" width="22.5703125" style="41" customWidth="1"/>
    <col min="3" max="3" width="17" style="41" customWidth="1"/>
    <col min="4" max="4" width="18.42578125" style="41" customWidth="1"/>
    <col min="5" max="5" width="15.5703125" style="41" customWidth="1"/>
    <col min="6" max="16384" width="9.140625" style="41"/>
  </cols>
  <sheetData>
    <row r="1" spans="1:6" ht="67.5" customHeight="1" thickBot="1" x14ac:dyDescent="0.3">
      <c r="A1" s="50" t="s">
        <v>127</v>
      </c>
      <c r="B1" s="50" t="s">
        <v>175</v>
      </c>
      <c r="C1" s="50" t="s">
        <v>176</v>
      </c>
      <c r="D1" s="50" t="s">
        <v>177</v>
      </c>
      <c r="E1" s="50" t="s">
        <v>178</v>
      </c>
    </row>
    <row r="2" spans="1:6" ht="22.5" customHeight="1" x14ac:dyDescent="0.25">
      <c r="A2" s="108" t="s">
        <v>179</v>
      </c>
      <c r="B2" s="108">
        <v>16.3</v>
      </c>
      <c r="C2" s="167">
        <v>73.226392015648997</v>
      </c>
      <c r="D2" s="167">
        <v>87.699876998769994</v>
      </c>
      <c r="E2" s="167">
        <v>77.129331629470499</v>
      </c>
    </row>
    <row r="3" spans="1:6" ht="22.5" customHeight="1" x14ac:dyDescent="0.25">
      <c r="A3" s="108" t="s">
        <v>180</v>
      </c>
      <c r="B3" s="108">
        <v>38.9</v>
      </c>
      <c r="C3" s="167">
        <v>41.935685686335802</v>
      </c>
      <c r="D3" s="167">
        <v>47.443713587671489</v>
      </c>
      <c r="E3" s="167">
        <v>44.475219699746916</v>
      </c>
    </row>
    <row r="4" spans="1:6" ht="22.5" customHeight="1" x14ac:dyDescent="0.25">
      <c r="A4" s="108" t="s">
        <v>181</v>
      </c>
      <c r="B4" s="108">
        <v>44.8</v>
      </c>
      <c r="C4" s="167">
        <v>28.872957148391805</v>
      </c>
      <c r="D4" s="167">
        <v>35.803221050243849</v>
      </c>
      <c r="E4" s="167">
        <v>32.375424227426073</v>
      </c>
    </row>
    <row r="5" spans="1:6" ht="22.5" customHeight="1" thickBot="1" x14ac:dyDescent="0.3">
      <c r="A5" s="108" t="s">
        <v>74</v>
      </c>
      <c r="B5" s="108">
        <v>38.4</v>
      </c>
      <c r="C5" s="167">
        <v>61.402654268999363</v>
      </c>
      <c r="D5" s="167">
        <v>47.958394257609996</v>
      </c>
      <c r="E5" s="167">
        <v>53.83650580008171</v>
      </c>
      <c r="F5" s="68"/>
    </row>
    <row r="6" spans="1:6" ht="17.25" thickBot="1" x14ac:dyDescent="0.3">
      <c r="A6" s="61" t="s">
        <v>196</v>
      </c>
      <c r="B6" s="61" t="s">
        <v>197</v>
      </c>
      <c r="C6" s="168">
        <v>43.748971228017098</v>
      </c>
      <c r="D6" s="168">
        <v>43.59914956419459</v>
      </c>
      <c r="E6" s="168">
        <v>43.67435510614618</v>
      </c>
    </row>
    <row r="8" spans="1:6" ht="16.5" x14ac:dyDescent="0.25">
      <c r="A8" s="39" t="s">
        <v>138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L14" sqref="L14"/>
    </sheetView>
  </sheetViews>
  <sheetFormatPr defaultColWidth="9.140625" defaultRowHeight="15" x14ac:dyDescent="0.25"/>
  <cols>
    <col min="1" max="1" width="18" style="41" customWidth="1"/>
    <col min="2" max="2" width="41.42578125" style="41" customWidth="1"/>
    <col min="3" max="3" width="31" style="41" customWidth="1"/>
    <col min="4" max="16384" width="9.140625" style="41"/>
  </cols>
  <sheetData>
    <row r="1" spans="1:4" ht="33.75" thickBot="1" x14ac:dyDescent="0.3">
      <c r="A1" s="50" t="s">
        <v>184</v>
      </c>
      <c r="B1" s="50" t="s">
        <v>186</v>
      </c>
      <c r="C1" s="50" t="s">
        <v>187</v>
      </c>
      <c r="D1" s="90"/>
    </row>
    <row r="2" spans="1:4" ht="16.5" x14ac:dyDescent="0.3">
      <c r="A2" s="92" t="s">
        <v>332</v>
      </c>
      <c r="B2" s="94">
        <v>0.63732962931041326</v>
      </c>
      <c r="C2" s="94">
        <v>0.17120251406479942</v>
      </c>
      <c r="D2" s="90"/>
    </row>
    <row r="3" spans="1:4" ht="16.5" x14ac:dyDescent="0.3">
      <c r="A3" s="92" t="s">
        <v>333</v>
      </c>
      <c r="B3" s="94">
        <v>0.10529630903492171</v>
      </c>
      <c r="C3" s="94">
        <v>0.39605341608207972</v>
      </c>
      <c r="D3" s="90"/>
    </row>
    <row r="4" spans="1:4" ht="16.5" x14ac:dyDescent="0.3">
      <c r="A4" s="92" t="s">
        <v>328</v>
      </c>
      <c r="B4" s="94">
        <v>0.1675092212480366</v>
      </c>
      <c r="C4" s="94">
        <v>0.32034101269022025</v>
      </c>
      <c r="D4" s="90"/>
    </row>
    <row r="5" spans="1:4" ht="16.5" x14ac:dyDescent="0.3">
      <c r="A5" s="92" t="s">
        <v>185</v>
      </c>
      <c r="B5" s="94">
        <v>8.986484040662851E-2</v>
      </c>
      <c r="C5" s="94">
        <v>0.11240305716290057</v>
      </c>
      <c r="D5" s="90"/>
    </row>
    <row r="6" spans="1:4" ht="16.5" x14ac:dyDescent="0.25">
      <c r="A6" s="91"/>
      <c r="B6" s="92"/>
      <c r="C6" s="90"/>
      <c r="D6" s="90"/>
    </row>
    <row r="7" spans="1:4" ht="16.5" x14ac:dyDescent="0.25">
      <c r="A7" s="39" t="s">
        <v>138</v>
      </c>
      <c r="B7" s="92"/>
      <c r="C7" s="90"/>
      <c r="D7" s="90"/>
    </row>
    <row r="8" spans="1:4" ht="16.5" x14ac:dyDescent="0.25">
      <c r="A8" s="91"/>
      <c r="B8" s="92"/>
      <c r="C8" s="90"/>
      <c r="D8" s="90"/>
    </row>
    <row r="9" spans="1:4" ht="16.5" x14ac:dyDescent="0.25">
      <c r="A9" s="91"/>
      <c r="B9" s="92"/>
      <c r="C9" s="90"/>
      <c r="D9" s="90"/>
    </row>
    <row r="10" spans="1:4" ht="16.5" x14ac:dyDescent="0.25">
      <c r="A10" s="91"/>
      <c r="B10" s="92"/>
      <c r="C10" s="90"/>
      <c r="D10" s="90"/>
    </row>
    <row r="11" spans="1:4" x14ac:dyDescent="0.25">
      <c r="A11" s="90"/>
      <c r="B11" s="90"/>
      <c r="C11" s="90"/>
      <c r="D11" s="90"/>
    </row>
    <row r="12" spans="1:4" ht="16.5" x14ac:dyDescent="0.25">
      <c r="A12" s="93"/>
      <c r="B12" s="90"/>
      <c r="C12" s="90"/>
      <c r="D12" s="90"/>
    </row>
    <row r="13" spans="1:4" x14ac:dyDescent="0.25">
      <c r="A13" s="90"/>
      <c r="B13" s="90"/>
      <c r="C13" s="90"/>
      <c r="D13" s="90"/>
    </row>
    <row r="14" spans="1:4" x14ac:dyDescent="0.25">
      <c r="A14" s="90"/>
      <c r="B14" s="90"/>
      <c r="C14" s="90"/>
      <c r="D14" s="90"/>
    </row>
    <row r="15" spans="1:4" x14ac:dyDescent="0.25">
      <c r="A15" s="90"/>
      <c r="B15" s="90"/>
      <c r="C15" s="90"/>
      <c r="D15" s="90"/>
    </row>
    <row r="16" spans="1:4" x14ac:dyDescent="0.25">
      <c r="A16" s="90"/>
      <c r="B16" s="90"/>
      <c r="C16" s="90"/>
      <c r="D16" s="90"/>
    </row>
    <row r="17" spans="1:4" x14ac:dyDescent="0.25">
      <c r="A17" s="90"/>
      <c r="B17" s="90"/>
      <c r="C17" s="90"/>
      <c r="D17" s="90"/>
    </row>
  </sheetData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>
      <selection activeCell="T27" sqref="T27"/>
    </sheetView>
  </sheetViews>
  <sheetFormatPr defaultRowHeight="15" x14ac:dyDescent="0.25"/>
  <cols>
    <col min="1" max="1" width="25" customWidth="1"/>
    <col min="2" max="2" width="17.7109375" customWidth="1"/>
    <col min="3" max="3" width="18.5703125" customWidth="1"/>
    <col min="4" max="4" width="15.7109375" customWidth="1"/>
    <col min="5" max="5" width="10.85546875" customWidth="1"/>
    <col min="6" max="6" width="13.5703125" customWidth="1"/>
    <col min="7" max="7" width="11.140625" customWidth="1"/>
    <col min="8" max="8" width="12.28515625" customWidth="1"/>
  </cols>
  <sheetData>
    <row r="1" spans="1:15" s="26" customFormat="1" ht="16.5" x14ac:dyDescent="0.25">
      <c r="A1" s="27" t="s">
        <v>127</v>
      </c>
      <c r="B1" s="203" t="s">
        <v>134</v>
      </c>
      <c r="C1" s="203"/>
      <c r="D1" s="203"/>
      <c r="E1" s="203"/>
      <c r="F1" s="203"/>
      <c r="G1" s="203"/>
      <c r="H1" s="203"/>
    </row>
    <row r="2" spans="1:15" s="26" customFormat="1" ht="16.5" x14ac:dyDescent="0.25">
      <c r="A2" s="204" t="s">
        <v>125</v>
      </c>
      <c r="B2" s="204"/>
      <c r="C2" s="204"/>
      <c r="D2" s="204"/>
      <c r="E2" s="204"/>
      <c r="F2" s="204"/>
      <c r="G2" s="204"/>
      <c r="H2" s="204"/>
    </row>
    <row r="3" spans="1:15" s="26" customFormat="1" ht="16.5" x14ac:dyDescent="0.3">
      <c r="A3" s="13"/>
      <c r="B3" s="59" t="s">
        <v>136</v>
      </c>
      <c r="C3" s="59" t="s">
        <v>128</v>
      </c>
      <c r="D3" s="59" t="s">
        <v>129</v>
      </c>
      <c r="E3" s="59" t="s">
        <v>130</v>
      </c>
      <c r="F3" s="59" t="s">
        <v>131</v>
      </c>
      <c r="G3" s="59" t="s">
        <v>132</v>
      </c>
      <c r="H3" s="59" t="s">
        <v>133</v>
      </c>
      <c r="I3" s="13"/>
      <c r="J3" s="13"/>
      <c r="K3" s="13"/>
      <c r="L3" s="13"/>
      <c r="M3" s="13"/>
      <c r="N3" s="13"/>
      <c r="O3" s="13"/>
    </row>
    <row r="4" spans="1:15" s="26" customFormat="1" ht="16.5" x14ac:dyDescent="0.3">
      <c r="A4" s="13" t="s">
        <v>120</v>
      </c>
      <c r="B4" s="88">
        <v>4.6179226917675363E-2</v>
      </c>
      <c r="C4" s="88">
        <v>0.15272531966667985</v>
      </c>
      <c r="D4" s="88">
        <v>0.28368124886583596</v>
      </c>
      <c r="E4" s="88">
        <v>0.40503596231211331</v>
      </c>
      <c r="F4" s="88">
        <v>0.11127160229613287</v>
      </c>
      <c r="G4" s="88">
        <v>1.1066399415715373E-3</v>
      </c>
      <c r="H4" s="88">
        <v>0</v>
      </c>
      <c r="I4" s="13"/>
      <c r="J4" s="13"/>
      <c r="K4" s="13"/>
      <c r="L4" s="13"/>
      <c r="M4" s="13"/>
      <c r="N4" s="13"/>
      <c r="O4" s="13"/>
    </row>
    <row r="5" spans="1:15" s="26" customFormat="1" ht="16.5" x14ac:dyDescent="0.3">
      <c r="A5" s="17" t="s">
        <v>74</v>
      </c>
      <c r="B5" s="89">
        <v>5.0298153320170423E-2</v>
      </c>
      <c r="C5" s="89">
        <v>0.15798904200942659</v>
      </c>
      <c r="D5" s="89">
        <v>0.30017924881589986</v>
      </c>
      <c r="E5" s="89">
        <v>0.36602214916288378</v>
      </c>
      <c r="F5" s="89">
        <v>0.11598425012005871</v>
      </c>
      <c r="G5" s="89">
        <v>8.0980065249399869E-3</v>
      </c>
      <c r="H5" s="89">
        <v>1.2041277483698489E-3</v>
      </c>
      <c r="I5" s="13"/>
      <c r="J5" s="13"/>
      <c r="K5" s="13"/>
      <c r="L5" s="13"/>
      <c r="M5" s="13"/>
      <c r="N5" s="13"/>
      <c r="O5" s="13"/>
    </row>
    <row r="6" spans="1:15" s="26" customFormat="1" ht="16.5" x14ac:dyDescent="0.25">
      <c r="A6" s="203" t="s">
        <v>124</v>
      </c>
      <c r="B6" s="203"/>
      <c r="C6" s="203"/>
      <c r="D6" s="203"/>
      <c r="E6" s="203"/>
      <c r="F6" s="203"/>
      <c r="G6" s="203"/>
      <c r="H6" s="203"/>
    </row>
    <row r="7" spans="1:15" s="26" customFormat="1" ht="16.5" x14ac:dyDescent="0.3">
      <c r="A7" s="13"/>
      <c r="B7" s="59" t="s">
        <v>136</v>
      </c>
      <c r="C7" s="59" t="s">
        <v>128</v>
      </c>
      <c r="D7" s="59" t="s">
        <v>129</v>
      </c>
      <c r="E7" s="59" t="s">
        <v>130</v>
      </c>
      <c r="F7" s="59" t="s">
        <v>131</v>
      </c>
      <c r="G7" s="59" t="s">
        <v>132</v>
      </c>
      <c r="H7" s="59" t="s">
        <v>133</v>
      </c>
    </row>
    <row r="8" spans="1:15" s="26" customFormat="1" ht="16.5" x14ac:dyDescent="0.3">
      <c r="A8" s="13" t="s">
        <v>120</v>
      </c>
      <c r="B8" s="88">
        <v>8.28866061012116E-3</v>
      </c>
      <c r="C8" s="88">
        <v>2.9479649896303375E-2</v>
      </c>
      <c r="D8" s="88">
        <v>0.11463323140484397</v>
      </c>
      <c r="E8" s="88">
        <v>0.61214117840551152</v>
      </c>
      <c r="F8" s="88">
        <v>0.2349474298321787</v>
      </c>
      <c r="G8" s="88">
        <v>5.0984985104710837E-4</v>
      </c>
      <c r="H8" s="88">
        <v>0</v>
      </c>
    </row>
    <row r="9" spans="1:15" s="26" customFormat="1" ht="16.5" x14ac:dyDescent="0.3">
      <c r="A9" s="17" t="s">
        <v>74</v>
      </c>
      <c r="B9" s="89">
        <v>9.5141056058110716E-3</v>
      </c>
      <c r="C9" s="89">
        <v>2.6769001072631936E-2</v>
      </c>
      <c r="D9" s="89">
        <v>0.12408775419129593</v>
      </c>
      <c r="E9" s="89">
        <v>0.55654917606636523</v>
      </c>
      <c r="F9" s="89">
        <v>0.28073358439431501</v>
      </c>
      <c r="G9" s="89">
        <v>2.1614612219752923E-3</v>
      </c>
      <c r="H9" s="89">
        <v>1.8491744760871636E-4</v>
      </c>
    </row>
    <row r="11" spans="1:15" ht="16.5" x14ac:dyDescent="0.3">
      <c r="A11" s="76" t="s">
        <v>135</v>
      </c>
    </row>
  </sheetData>
  <mergeCells count="3">
    <mergeCell ref="B1:H1"/>
    <mergeCell ref="A2:H2"/>
    <mergeCell ref="A6:H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A6" sqref="A6"/>
    </sheetView>
  </sheetViews>
  <sheetFormatPr defaultColWidth="9.140625" defaultRowHeight="15" x14ac:dyDescent="0.25"/>
  <cols>
    <col min="1" max="1" width="23.7109375" style="35" customWidth="1"/>
    <col min="2" max="2" width="21.7109375" style="35" customWidth="1"/>
    <col min="3" max="16384" width="9.140625" style="35"/>
  </cols>
  <sheetData>
    <row r="1" spans="1:2" ht="17.25" thickBot="1" x14ac:dyDescent="0.35">
      <c r="A1" s="109" t="s">
        <v>206</v>
      </c>
      <c r="B1" s="110" t="s">
        <v>207</v>
      </c>
    </row>
    <row r="2" spans="1:2" ht="16.5" customHeight="1" x14ac:dyDescent="0.25">
      <c r="A2" s="111" t="s">
        <v>198</v>
      </c>
      <c r="B2" s="144">
        <v>41.042039199999998</v>
      </c>
    </row>
    <row r="3" spans="1:2" ht="16.5" customHeight="1" x14ac:dyDescent="0.25">
      <c r="A3" s="111" t="s">
        <v>199</v>
      </c>
      <c r="B3" s="144">
        <v>34.7928335</v>
      </c>
    </row>
    <row r="4" spans="1:2" ht="16.5" customHeight="1" x14ac:dyDescent="0.25">
      <c r="A4" s="111" t="s">
        <v>200</v>
      </c>
      <c r="B4" s="144">
        <v>44.547592700000003</v>
      </c>
    </row>
    <row r="5" spans="1:2" ht="16.5" customHeight="1" x14ac:dyDescent="0.25">
      <c r="A5" s="111" t="s">
        <v>201</v>
      </c>
      <c r="B5" s="144">
        <v>46.208735500000003</v>
      </c>
    </row>
    <row r="6" spans="1:2" ht="16.5" customHeight="1" x14ac:dyDescent="0.25">
      <c r="A6" s="111" t="s">
        <v>202</v>
      </c>
      <c r="B6" s="144">
        <v>38.506179199999998</v>
      </c>
    </row>
    <row r="7" spans="1:2" ht="16.5" customHeight="1" x14ac:dyDescent="0.25">
      <c r="A7" s="111" t="s">
        <v>203</v>
      </c>
      <c r="B7" s="144">
        <v>46.134781499999995</v>
      </c>
    </row>
    <row r="8" spans="1:2" ht="16.5" customHeight="1" x14ac:dyDescent="0.25">
      <c r="A8" s="111" t="s">
        <v>204</v>
      </c>
      <c r="B8" s="144">
        <v>33.677817300000001</v>
      </c>
    </row>
    <row r="9" spans="1:2" ht="16.5" customHeight="1" thickBot="1" x14ac:dyDescent="0.3">
      <c r="A9" s="112" t="s">
        <v>205</v>
      </c>
      <c r="B9" s="107">
        <v>49.073340599999995</v>
      </c>
    </row>
    <row r="11" spans="1:2" ht="16.5" x14ac:dyDescent="0.25">
      <c r="A11" s="39" t="s">
        <v>208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B19" sqref="B19"/>
    </sheetView>
  </sheetViews>
  <sheetFormatPr defaultColWidth="9.140625" defaultRowHeight="15" x14ac:dyDescent="0.25"/>
  <cols>
    <col min="1" max="1" width="12.7109375" style="35" customWidth="1"/>
    <col min="2" max="2" width="14" style="35" customWidth="1"/>
    <col min="3" max="4" width="9.140625" style="35"/>
    <col min="5" max="5" width="11.140625" style="35" customWidth="1"/>
    <col min="6" max="7" width="9.140625" style="35"/>
    <col min="8" max="8" width="10.5703125" style="35" customWidth="1"/>
    <col min="9" max="16384" width="9.140625" style="35"/>
  </cols>
  <sheetData>
    <row r="1" spans="1:8" ht="15" customHeight="1" x14ac:dyDescent="0.25">
      <c r="A1" s="205" t="s">
        <v>190</v>
      </c>
      <c r="B1" s="205" t="s">
        <v>191</v>
      </c>
      <c r="C1" s="205" t="s">
        <v>125</v>
      </c>
      <c r="D1" s="205"/>
      <c r="E1" s="205"/>
      <c r="F1" s="205" t="s">
        <v>124</v>
      </c>
      <c r="G1" s="205"/>
      <c r="H1" s="205"/>
    </row>
    <row r="2" spans="1:8" ht="15.75" customHeight="1" thickBot="1" x14ac:dyDescent="0.3">
      <c r="A2" s="206"/>
      <c r="B2" s="206"/>
      <c r="C2" s="206"/>
      <c r="D2" s="206"/>
      <c r="E2" s="206"/>
      <c r="F2" s="206"/>
      <c r="G2" s="206"/>
      <c r="H2" s="206"/>
    </row>
    <row r="3" spans="1:8" ht="50.25" thickBot="1" x14ac:dyDescent="0.3">
      <c r="A3" s="101" t="s">
        <v>189</v>
      </c>
      <c r="B3" s="101" t="s">
        <v>193</v>
      </c>
      <c r="C3" s="101" t="s">
        <v>188</v>
      </c>
      <c r="D3" s="101" t="s">
        <v>194</v>
      </c>
      <c r="E3" s="101" t="s">
        <v>195</v>
      </c>
      <c r="F3" s="101" t="s">
        <v>188</v>
      </c>
      <c r="G3" s="101" t="s">
        <v>194</v>
      </c>
      <c r="H3" s="101" t="s">
        <v>195</v>
      </c>
    </row>
    <row r="4" spans="1:8" ht="16.5" x14ac:dyDescent="0.25">
      <c r="A4" s="113"/>
      <c r="B4" s="99">
        <v>40</v>
      </c>
      <c r="C4" s="172">
        <v>2.6868539137105647</v>
      </c>
      <c r="D4" s="172">
        <v>2.735058171988678</v>
      </c>
      <c r="E4" s="175">
        <v>1017.9407812356804</v>
      </c>
      <c r="F4" s="172">
        <v>0.28521895683351967</v>
      </c>
      <c r="G4" s="172">
        <v>0.29836463759397158</v>
      </c>
      <c r="H4" s="175">
        <v>1046.0897862694483</v>
      </c>
    </row>
    <row r="5" spans="1:8" ht="16.5" x14ac:dyDescent="0.25">
      <c r="A5" s="113"/>
      <c r="B5" s="99">
        <v>50</v>
      </c>
      <c r="C5" s="172">
        <v>5.4596095087433563</v>
      </c>
      <c r="D5" s="172">
        <v>6.5898371090822661</v>
      </c>
      <c r="E5" s="175">
        <v>1207.0161975007359</v>
      </c>
      <c r="F5" s="172">
        <v>0.47968352930204167</v>
      </c>
      <c r="G5" s="172">
        <v>0.5686790339086778</v>
      </c>
      <c r="H5" s="175">
        <v>1185.5296235335163</v>
      </c>
    </row>
    <row r="6" spans="1:8" ht="16.5" x14ac:dyDescent="0.25">
      <c r="A6" s="113" t="s">
        <v>209</v>
      </c>
      <c r="B6" s="99">
        <v>60</v>
      </c>
      <c r="C6" s="172">
        <v>6.8367780074142503</v>
      </c>
      <c r="D6" s="172">
        <v>8.815362491600002</v>
      </c>
      <c r="E6" s="175">
        <v>1289.4030612139293</v>
      </c>
      <c r="F6" s="172">
        <v>0.64774550152322519</v>
      </c>
      <c r="G6" s="172">
        <v>0.84064397654474798</v>
      </c>
      <c r="H6" s="175">
        <v>1297.799791072121</v>
      </c>
    </row>
    <row r="7" spans="1:8" ht="16.5" x14ac:dyDescent="0.25">
      <c r="A7" s="113"/>
      <c r="B7" s="99">
        <v>70</v>
      </c>
      <c r="C7" s="172">
        <v>7.5322265985455346</v>
      </c>
      <c r="D7" s="172">
        <v>10.16829445204494</v>
      </c>
      <c r="E7" s="175">
        <v>1349.9719264962671</v>
      </c>
      <c r="F7" s="172">
        <v>0.77863840003577578</v>
      </c>
      <c r="G7" s="172">
        <v>1.0939279478056967</v>
      </c>
      <c r="H7" s="175">
        <v>1404.9242212501135</v>
      </c>
    </row>
    <row r="8" spans="1:8" ht="17.25" thickBot="1" x14ac:dyDescent="0.3">
      <c r="A8" s="114"/>
      <c r="B8" s="100">
        <v>80</v>
      </c>
      <c r="C8" s="173">
        <v>7.7808342222587807</v>
      </c>
      <c r="D8" s="173">
        <v>10.722564877466711</v>
      </c>
      <c r="E8" s="176">
        <v>1378.073940554146</v>
      </c>
      <c r="F8" s="173">
        <v>0.82032039591392236</v>
      </c>
      <c r="G8" s="173">
        <v>1.1871989855202503</v>
      </c>
      <c r="H8" s="176">
        <v>1447.2381662503794</v>
      </c>
    </row>
    <row r="9" spans="1:8" ht="16.5" x14ac:dyDescent="0.25">
      <c r="A9" s="113"/>
      <c r="B9" s="99">
        <v>40</v>
      </c>
      <c r="C9" s="172">
        <v>6.8367780074141891</v>
      </c>
      <c r="D9" s="172">
        <v>8.8153624915999806</v>
      </c>
      <c r="E9" s="175">
        <v>1289.4030612139377</v>
      </c>
      <c r="F9" s="172">
        <v>0.64774550152322496</v>
      </c>
      <c r="G9" s="172">
        <v>0.8406439765447471</v>
      </c>
      <c r="H9" s="175">
        <v>1297.7997910721201</v>
      </c>
    </row>
    <row r="10" spans="1:8" ht="16.5" x14ac:dyDescent="0.25">
      <c r="A10" s="113"/>
      <c r="B10" s="99">
        <v>50</v>
      </c>
      <c r="C10" s="172">
        <v>7.6830413627734746</v>
      </c>
      <c r="D10" s="172">
        <v>10.499398680159711</v>
      </c>
      <c r="E10" s="175">
        <v>1366.5680274783226</v>
      </c>
      <c r="F10" s="172">
        <v>0.79691495536045365</v>
      </c>
      <c r="G10" s="172">
        <v>1.1330219048700871</v>
      </c>
      <c r="H10" s="175">
        <v>1421.7601228949311</v>
      </c>
    </row>
    <row r="11" spans="1:8" ht="16.5" x14ac:dyDescent="0.25">
      <c r="A11" s="113" t="s">
        <v>326</v>
      </c>
      <c r="B11" s="99">
        <v>60</v>
      </c>
      <c r="C11" s="172">
        <v>7.9374765609627138</v>
      </c>
      <c r="D11" s="172">
        <v>11.123135034743463</v>
      </c>
      <c r="E11" s="175">
        <v>1401.3439849949452</v>
      </c>
      <c r="F11" s="172">
        <v>0.96675377243585126</v>
      </c>
      <c r="G11" s="172">
        <v>1.5579227035074124</v>
      </c>
      <c r="H11" s="175">
        <v>1611.4989648109058</v>
      </c>
    </row>
    <row r="12" spans="1:8" ht="16.5" x14ac:dyDescent="0.25">
      <c r="A12" s="113"/>
      <c r="B12" s="99">
        <v>70</v>
      </c>
      <c r="C12" s="172">
        <v>8.4269514088567519</v>
      </c>
      <c r="D12" s="172">
        <v>12.613905921128934</v>
      </c>
      <c r="E12" s="175">
        <v>1496.852812972397</v>
      </c>
      <c r="F12" s="172">
        <v>0.99961222327964949</v>
      </c>
      <c r="G12" s="172">
        <v>1.6526181775259818</v>
      </c>
      <c r="H12" s="175">
        <v>1653.2592729847488</v>
      </c>
    </row>
    <row r="13" spans="1:8" ht="17.25" thickBot="1" x14ac:dyDescent="0.3">
      <c r="A13" s="114"/>
      <c r="B13" s="100">
        <v>80</v>
      </c>
      <c r="C13" s="173">
        <v>9.4787749564165598</v>
      </c>
      <c r="D13" s="173">
        <v>16.101295792648127</v>
      </c>
      <c r="E13" s="176">
        <v>1698.6684320159452</v>
      </c>
      <c r="F13" s="173">
        <v>1.0574460038621705</v>
      </c>
      <c r="G13" s="173">
        <v>1.8464246051119786</v>
      </c>
      <c r="H13" s="176">
        <v>1746.1171524296999</v>
      </c>
    </row>
    <row r="14" spans="1:8" ht="16.5" x14ac:dyDescent="0.25">
      <c r="A14" s="113"/>
      <c r="B14" s="99">
        <v>40</v>
      </c>
      <c r="C14" s="172">
        <v>7.780834222258699</v>
      </c>
      <c r="D14" s="172">
        <v>10.722564877466702</v>
      </c>
      <c r="E14" s="175">
        <v>1378.0739405541594</v>
      </c>
      <c r="F14" s="172">
        <v>0.8203203959139248</v>
      </c>
      <c r="G14" s="172">
        <v>1.1871989855202487</v>
      </c>
      <c r="H14" s="175">
        <v>1447.2381662503733</v>
      </c>
    </row>
    <row r="15" spans="1:8" ht="16.5" x14ac:dyDescent="0.25">
      <c r="A15" s="113"/>
      <c r="B15" s="99">
        <v>50</v>
      </c>
      <c r="C15" s="172">
        <v>8.088433624772092</v>
      </c>
      <c r="D15" s="172">
        <v>11.570892761708276</v>
      </c>
      <c r="E15" s="175">
        <v>1430.5480267861269</v>
      </c>
      <c r="F15" s="172">
        <v>0.99187287089632115</v>
      </c>
      <c r="G15" s="172">
        <v>1.6289739401919536</v>
      </c>
      <c r="H15" s="175">
        <v>1642.3212974056912</v>
      </c>
    </row>
    <row r="16" spans="1:8" ht="16.5" x14ac:dyDescent="0.25">
      <c r="A16" s="113" t="s">
        <v>210</v>
      </c>
      <c r="B16" s="99">
        <v>60</v>
      </c>
      <c r="C16" s="172">
        <v>9.4787749564165473</v>
      </c>
      <c r="D16" s="172">
        <v>16.101295792648145</v>
      </c>
      <c r="E16" s="175">
        <v>1698.6684320159493</v>
      </c>
      <c r="F16" s="172">
        <v>1.057446003862172</v>
      </c>
      <c r="G16" s="172">
        <v>1.8464246051119773</v>
      </c>
      <c r="H16" s="175">
        <v>1746.117152429696</v>
      </c>
    </row>
    <row r="17" spans="1:8" ht="16.5" x14ac:dyDescent="0.25">
      <c r="A17" s="113"/>
      <c r="B17" s="99">
        <v>70</v>
      </c>
      <c r="C17" s="172">
        <v>9.8671906561236753</v>
      </c>
      <c r="D17" s="172">
        <v>17.584232784051011</v>
      </c>
      <c r="E17" s="175">
        <v>1782.091113557035</v>
      </c>
      <c r="F17" s="172">
        <v>1.0708622746805383</v>
      </c>
      <c r="G17" s="172">
        <v>1.8977171691161483</v>
      </c>
      <c r="H17" s="175">
        <v>1772.139344139543</v>
      </c>
    </row>
    <row r="18" spans="1:8" ht="17.25" thickBot="1" x14ac:dyDescent="0.3">
      <c r="A18" s="114"/>
      <c r="B18" s="100">
        <v>80</v>
      </c>
      <c r="C18" s="173">
        <v>10.226372847562272</v>
      </c>
      <c r="D18" s="173">
        <v>19.1678992148147</v>
      </c>
      <c r="E18" s="176">
        <v>1874.3595114844534</v>
      </c>
      <c r="F18" s="173">
        <v>1.1139887888518167</v>
      </c>
      <c r="G18" s="173">
        <v>2.0917003006954187</v>
      </c>
      <c r="H18" s="176">
        <v>1877.6672814197034</v>
      </c>
    </row>
    <row r="19" spans="1:8" ht="17.25" thickBot="1" x14ac:dyDescent="0.3">
      <c r="A19" s="149" t="s">
        <v>313</v>
      </c>
      <c r="B19" s="150" t="s">
        <v>314</v>
      </c>
      <c r="C19" s="174">
        <v>10.23734260259598</v>
      </c>
      <c r="D19" s="174">
        <v>19.231813511018949</v>
      </c>
      <c r="E19" s="177">
        <v>1878.5943049461052</v>
      </c>
      <c r="F19" s="174">
        <v>1.2110747735862195</v>
      </c>
      <c r="G19" s="174">
        <v>3.372172175897675</v>
      </c>
      <c r="H19" s="177">
        <v>2784.4458900849208</v>
      </c>
    </row>
    <row r="21" spans="1:8" ht="17.25" x14ac:dyDescent="0.25">
      <c r="A21" s="95" t="s">
        <v>138</v>
      </c>
    </row>
  </sheetData>
  <mergeCells count="4">
    <mergeCell ref="C1:E2"/>
    <mergeCell ref="F1:H2"/>
    <mergeCell ref="A1:A2"/>
    <mergeCell ref="B1:B2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showGridLines="0" topLeftCell="C1" zoomScaleNormal="100" workbookViewId="0">
      <selection activeCell="O26" sqref="O26"/>
    </sheetView>
  </sheetViews>
  <sheetFormatPr defaultColWidth="8.85546875" defaultRowHeight="16.5" x14ac:dyDescent="0.3"/>
  <cols>
    <col min="1" max="1" width="28.5703125" style="28" customWidth="1"/>
    <col min="2" max="2" width="33" style="31" customWidth="1"/>
    <col min="3" max="3" width="24.42578125" style="31" customWidth="1"/>
    <col min="4" max="4" width="12.7109375" style="31" bestFit="1" customWidth="1"/>
    <col min="5" max="5" width="10.5703125" style="31" bestFit="1" customWidth="1"/>
    <col min="6" max="6" width="10.42578125" style="31" bestFit="1" customWidth="1"/>
    <col min="7" max="7" width="12.7109375" style="31" bestFit="1" customWidth="1"/>
    <col min="8" max="8" width="6.5703125" style="28" bestFit="1" customWidth="1"/>
    <col min="9" max="9" width="10.5703125" style="31" bestFit="1" customWidth="1"/>
    <col min="10" max="10" width="10.42578125" style="31" bestFit="1" customWidth="1"/>
    <col min="11" max="11" width="12.7109375" style="31" bestFit="1" customWidth="1"/>
    <col min="12" max="12" width="10.5703125" style="31" bestFit="1" customWidth="1"/>
    <col min="13" max="13" width="10.42578125" style="31" bestFit="1" customWidth="1"/>
    <col min="14" max="14" width="12.7109375" style="31" bestFit="1" customWidth="1"/>
    <col min="15" max="15" width="6.5703125" style="28" bestFit="1" customWidth="1"/>
    <col min="16" max="18" width="8.85546875" style="29"/>
    <col min="19" max="19" width="12.28515625" style="29" bestFit="1" customWidth="1"/>
    <col min="20" max="21" width="8.85546875" style="29"/>
    <col min="22" max="22" width="12.28515625" style="29" bestFit="1" customWidth="1"/>
    <col min="23" max="16384" width="8.85546875" style="29"/>
  </cols>
  <sheetData>
    <row r="1" spans="1:22" ht="20.25" customHeight="1" thickBot="1" x14ac:dyDescent="0.35">
      <c r="A1" s="118" t="s">
        <v>213</v>
      </c>
      <c r="B1" s="118" t="s">
        <v>124</v>
      </c>
      <c r="C1" s="118" t="s">
        <v>140</v>
      </c>
      <c r="D1" s="118" t="s">
        <v>125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R1" s="32"/>
      <c r="S1" s="32"/>
      <c r="U1" s="32"/>
    </row>
    <row r="2" spans="1:22" ht="20.25" customHeight="1" x14ac:dyDescent="0.3">
      <c r="A2" s="33" t="s">
        <v>141</v>
      </c>
      <c r="B2" s="34">
        <v>0.62480126037561423</v>
      </c>
      <c r="C2" s="33">
        <v>0</v>
      </c>
      <c r="D2" s="34">
        <v>6.2407027430132427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R2" s="32"/>
      <c r="S2" s="32"/>
      <c r="U2" s="32"/>
      <c r="V2" s="32"/>
    </row>
    <row r="3" spans="1:22" ht="20.25" customHeight="1" x14ac:dyDescent="0.3">
      <c r="A3" s="33" t="s">
        <v>142</v>
      </c>
      <c r="B3" s="34">
        <v>0.16411551610070596</v>
      </c>
      <c r="C3" s="33">
        <v>0</v>
      </c>
      <c r="D3" s="34">
        <v>0.90634583125180923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Q3" s="30"/>
      <c r="R3" s="30"/>
    </row>
    <row r="4" spans="1:22" ht="20.25" customHeight="1" thickBot="1" x14ac:dyDescent="0.35">
      <c r="A4" s="116" t="s">
        <v>143</v>
      </c>
      <c r="B4" s="117">
        <v>7.99817888413344E-3</v>
      </c>
      <c r="C4" s="116">
        <v>0</v>
      </c>
      <c r="D4" s="117">
        <v>0.5359927885084228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Q4" s="30"/>
    </row>
    <row r="5" spans="1:22" ht="20.25" customHeight="1" x14ac:dyDescent="0.3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22" ht="20.25" customHeight="1" x14ac:dyDescent="0.3">
      <c r="A6" s="115" t="s">
        <v>138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22" ht="20.25" customHeight="1" x14ac:dyDescent="0.3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1:22" ht="20.25" customHeight="1" x14ac:dyDescent="0.3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</row>
    <row r="9" spans="1:22" ht="20.25" customHeight="1" x14ac:dyDescent="0.3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</row>
    <row r="10" spans="1:22" ht="20.25" customHeight="1" x14ac:dyDescent="0.3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</row>
    <row r="11" spans="1:22" x14ac:dyDescent="0.3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</row>
    <row r="12" spans="1:22" x14ac:dyDescent="0.3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</row>
    <row r="13" spans="1:22" x14ac:dyDescent="0.3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</row>
    <row r="14" spans="1:22" x14ac:dyDescent="0.3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</row>
    <row r="15" spans="1:22" x14ac:dyDescent="0.3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</row>
    <row r="16" spans="1:22" x14ac:dyDescent="0.3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</row>
    <row r="17" spans="1:15" x14ac:dyDescent="0.3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</row>
    <row r="18" spans="1:15" x14ac:dyDescent="0.3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</row>
    <row r="19" spans="1:15" x14ac:dyDescent="0.3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</row>
    <row r="20" spans="1:15" x14ac:dyDescent="0.3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</row>
    <row r="21" spans="1:15" x14ac:dyDescent="0.3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</row>
    <row r="22" spans="1:15" x14ac:dyDescent="0.3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1:15" x14ac:dyDescent="0.3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</row>
    <row r="24" spans="1:15" x14ac:dyDescent="0.3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</row>
  </sheetData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showGridLines="0" zoomScaleNormal="100" workbookViewId="0">
      <selection activeCell="P20" sqref="P20"/>
    </sheetView>
  </sheetViews>
  <sheetFormatPr defaultColWidth="8.7109375" defaultRowHeight="16.5" x14ac:dyDescent="0.3"/>
  <cols>
    <col min="1" max="1" width="24.5703125" style="29" customWidth="1"/>
    <col min="2" max="2" width="15" style="29" customWidth="1"/>
    <col min="3" max="3" width="18.7109375" style="29" customWidth="1"/>
    <col min="4" max="4" width="14.7109375" style="29" bestFit="1" customWidth="1"/>
    <col min="5" max="16384" width="8.7109375" style="29"/>
  </cols>
  <sheetData>
    <row r="1" spans="1:4" ht="17.25" thickBot="1" x14ac:dyDescent="0.35">
      <c r="A1" s="118" t="s">
        <v>213</v>
      </c>
      <c r="B1" s="118" t="s">
        <v>124</v>
      </c>
      <c r="C1" s="118" t="s">
        <v>140</v>
      </c>
      <c r="D1" s="118" t="s">
        <v>125</v>
      </c>
    </row>
    <row r="2" spans="1:4" x14ac:dyDescent="0.3">
      <c r="A2" s="33" t="s">
        <v>141</v>
      </c>
      <c r="B2" s="34">
        <v>0.80201777741433411</v>
      </c>
      <c r="C2" s="33">
        <v>0</v>
      </c>
      <c r="D2" s="34">
        <v>6.3683027577692535</v>
      </c>
    </row>
    <row r="3" spans="1:4" x14ac:dyDescent="0.3">
      <c r="A3" s="33" t="s">
        <v>142</v>
      </c>
      <c r="B3" s="34">
        <v>0.17730631013135931</v>
      </c>
      <c r="C3" s="33">
        <v>0</v>
      </c>
      <c r="D3" s="34">
        <v>0.94928404090454788</v>
      </c>
    </row>
    <row r="4" spans="1:4" ht="17.25" thickBot="1" x14ac:dyDescent="0.35">
      <c r="A4" s="116" t="s">
        <v>143</v>
      </c>
      <c r="B4" s="117">
        <v>1.254878335062767E-2</v>
      </c>
      <c r="C4" s="116">
        <v>0</v>
      </c>
      <c r="D4" s="117">
        <v>0.77084682609829047</v>
      </c>
    </row>
    <row r="6" spans="1:4" x14ac:dyDescent="0.3">
      <c r="A6" s="115" t="s">
        <v>138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showGridLines="0" topLeftCell="D1" workbookViewId="0">
      <selection activeCell="L22" sqref="L22"/>
    </sheetView>
  </sheetViews>
  <sheetFormatPr defaultColWidth="8.85546875" defaultRowHeight="16.5" x14ac:dyDescent="0.3"/>
  <cols>
    <col min="1" max="1" width="34" style="33" customWidth="1"/>
    <col min="2" max="2" width="31.85546875" style="33" customWidth="1"/>
    <col min="3" max="3" width="29.42578125" style="33" customWidth="1"/>
    <col min="4" max="4" width="24.85546875" style="33" customWidth="1"/>
    <col min="5" max="16384" width="8.85546875" style="33"/>
  </cols>
  <sheetData>
    <row r="1" spans="1:4" ht="17.25" thickBot="1" x14ac:dyDescent="0.35">
      <c r="A1" s="119" t="s">
        <v>213</v>
      </c>
      <c r="B1" s="120" t="s">
        <v>220</v>
      </c>
      <c r="C1" s="120" t="s">
        <v>327</v>
      </c>
    </row>
    <row r="2" spans="1:4" x14ac:dyDescent="0.3">
      <c r="A2" s="33" t="s">
        <v>214</v>
      </c>
      <c r="B2" s="124">
        <v>1.0909995688077692</v>
      </c>
      <c r="C2" s="124">
        <v>1.0178344726485784</v>
      </c>
    </row>
    <row r="3" spans="1:4" x14ac:dyDescent="0.3">
      <c r="A3" s="33" t="s">
        <v>215</v>
      </c>
      <c r="B3" s="124">
        <v>1.2366220384766153</v>
      </c>
      <c r="C3" s="124">
        <v>1.1226756014403247</v>
      </c>
    </row>
    <row r="4" spans="1:4" x14ac:dyDescent="0.3">
      <c r="A4" s="33" t="s">
        <v>218</v>
      </c>
      <c r="B4" s="124">
        <v>1.8646633025343065</v>
      </c>
      <c r="C4" s="124">
        <v>1.5939651344325456</v>
      </c>
    </row>
    <row r="5" spans="1:4" x14ac:dyDescent="0.3">
      <c r="A5" s="33" t="s">
        <v>219</v>
      </c>
      <c r="B5" s="124">
        <v>1.829917008824955</v>
      </c>
      <c r="C5" s="124">
        <v>1.4743339113133243</v>
      </c>
    </row>
    <row r="6" spans="1:4" x14ac:dyDescent="0.3">
      <c r="A6" s="33" t="s">
        <v>216</v>
      </c>
      <c r="B6" s="124">
        <v>1.4286152590351515</v>
      </c>
      <c r="C6" s="124">
        <v>1.3976847145212721</v>
      </c>
    </row>
    <row r="7" spans="1:4" ht="17.25" thickBot="1" x14ac:dyDescent="0.35">
      <c r="A7" s="116" t="s">
        <v>217</v>
      </c>
      <c r="B7" s="125">
        <v>1.72907615826171</v>
      </c>
      <c r="C7" s="125">
        <v>1.4996471553292334</v>
      </c>
    </row>
    <row r="8" spans="1:4" x14ac:dyDescent="0.3">
      <c r="C8" s="34"/>
    </row>
    <row r="9" spans="1:4" x14ac:dyDescent="0.3">
      <c r="A9" s="115" t="s">
        <v>138</v>
      </c>
      <c r="B9" s="115"/>
      <c r="C9" s="34"/>
    </row>
    <row r="10" spans="1:4" x14ac:dyDescent="0.3">
      <c r="C10" s="34"/>
    </row>
    <row r="11" spans="1:4" x14ac:dyDescent="0.3">
      <c r="A11" s="121"/>
      <c r="B11" s="121"/>
      <c r="C11" s="122"/>
      <c r="D11" s="121"/>
    </row>
    <row r="12" spans="1:4" x14ac:dyDescent="0.3">
      <c r="A12" s="121"/>
      <c r="B12" s="121"/>
      <c r="C12" s="122"/>
      <c r="D12" s="121"/>
    </row>
    <row r="13" spans="1:4" x14ac:dyDescent="0.3">
      <c r="A13" s="121"/>
      <c r="B13" s="121"/>
      <c r="C13" s="182"/>
      <c r="D13" s="121"/>
    </row>
    <row r="14" spans="1:4" x14ac:dyDescent="0.3">
      <c r="A14" s="123"/>
      <c r="B14" s="123"/>
      <c r="C14" s="182"/>
      <c r="D14" s="121"/>
    </row>
    <row r="15" spans="1:4" x14ac:dyDescent="0.3">
      <c r="A15" s="121"/>
      <c r="B15" s="121"/>
      <c r="C15" s="182"/>
      <c r="D15" s="121"/>
    </row>
    <row r="16" spans="1:4" x14ac:dyDescent="0.3">
      <c r="A16" s="121"/>
      <c r="B16" s="121"/>
      <c r="C16" s="182"/>
      <c r="D16" s="121"/>
    </row>
    <row r="17" spans="3:3" x14ac:dyDescent="0.3">
      <c r="C17" s="182"/>
    </row>
    <row r="18" spans="3:3" x14ac:dyDescent="0.3">
      <c r="C18" s="182"/>
    </row>
    <row r="19" spans="3:3" x14ac:dyDescent="0.3">
      <c r="C19" s="121"/>
    </row>
    <row r="20" spans="3:3" x14ac:dyDescent="0.3">
      <c r="C20" s="121"/>
    </row>
  </sheetData>
  <sortState ref="A6:C10">
    <sortCondition ref="C6:C10"/>
  </sortState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J17" sqref="J17"/>
    </sheetView>
  </sheetViews>
  <sheetFormatPr defaultColWidth="9.140625" defaultRowHeight="15" x14ac:dyDescent="0.25"/>
  <cols>
    <col min="1" max="1" width="41" style="35" customWidth="1"/>
    <col min="2" max="2" width="30.5703125" style="35" customWidth="1"/>
    <col min="3" max="3" width="30.140625" style="35" customWidth="1"/>
    <col min="4" max="16384" width="9.140625" style="35"/>
  </cols>
  <sheetData>
    <row r="1" spans="1:13" ht="24" customHeight="1" thickBot="1" x14ac:dyDescent="0.35">
      <c r="A1" s="156" t="s">
        <v>315</v>
      </c>
      <c r="B1" s="156" t="s">
        <v>139</v>
      </c>
      <c r="C1" s="156" t="s">
        <v>212</v>
      </c>
      <c r="D1" s="157"/>
      <c r="E1" s="157"/>
      <c r="F1" s="157"/>
      <c r="G1" s="157"/>
      <c r="H1" s="158"/>
      <c r="I1" s="157"/>
      <c r="J1" s="157"/>
      <c r="K1" s="157"/>
      <c r="L1" s="157"/>
      <c r="M1" s="157"/>
    </row>
    <row r="2" spans="1:13" ht="16.5" x14ac:dyDescent="0.3">
      <c r="A2" s="158">
        <v>40</v>
      </c>
      <c r="B2" s="161">
        <v>7.4845235089374142</v>
      </c>
      <c r="C2" s="161">
        <v>9.656006468144728</v>
      </c>
      <c r="D2" s="157"/>
      <c r="E2" s="157"/>
      <c r="F2" s="157"/>
      <c r="G2" s="157"/>
      <c r="H2" s="158"/>
      <c r="I2" s="157"/>
      <c r="J2" s="157"/>
      <c r="K2" s="157"/>
      <c r="L2" s="157"/>
      <c r="M2" s="157"/>
    </row>
    <row r="3" spans="1:13" ht="16.5" x14ac:dyDescent="0.3">
      <c r="A3" s="158">
        <v>45</v>
      </c>
      <c r="B3" s="161">
        <v>8.2462166942325403</v>
      </c>
      <c r="C3" s="161">
        <v>11.12847711346329</v>
      </c>
      <c r="D3" s="157"/>
      <c r="E3" s="157"/>
      <c r="F3" s="157"/>
      <c r="G3" s="157"/>
      <c r="H3" s="158"/>
      <c r="I3" s="157"/>
      <c r="J3" s="157"/>
      <c r="K3" s="157"/>
      <c r="L3" s="157"/>
      <c r="M3" s="157"/>
    </row>
    <row r="4" spans="1:13" ht="16.5" x14ac:dyDescent="0.3">
      <c r="A4" s="158">
        <v>50</v>
      </c>
      <c r="B4" s="161">
        <v>8.4799563181339277</v>
      </c>
      <c r="C4" s="161">
        <v>11.632420585029799</v>
      </c>
      <c r="D4" s="157"/>
      <c r="E4" s="157"/>
      <c r="F4" s="157"/>
      <c r="G4" s="157"/>
      <c r="H4" s="158"/>
      <c r="I4" s="157"/>
      <c r="J4" s="157"/>
      <c r="K4" s="157"/>
      <c r="L4" s="157"/>
      <c r="M4" s="157"/>
    </row>
    <row r="5" spans="1:13" ht="16.5" x14ac:dyDescent="0.3">
      <c r="A5" s="158">
        <v>55</v>
      </c>
      <c r="B5" s="161">
        <v>8.6139135304132086</v>
      </c>
      <c r="C5" s="161">
        <v>11.940812293672442</v>
      </c>
      <c r="D5" s="157"/>
      <c r="E5" s="157"/>
      <c r="F5" s="157"/>
      <c r="G5" s="157"/>
      <c r="H5" s="158"/>
      <c r="I5" s="157"/>
      <c r="J5" s="157"/>
      <c r="K5" s="157"/>
      <c r="L5" s="157"/>
      <c r="M5" s="157"/>
    </row>
    <row r="6" spans="1:13" ht="16.5" x14ac:dyDescent="0.3">
      <c r="A6" s="158">
        <v>60</v>
      </c>
      <c r="B6" s="161">
        <v>8.9042303333985657</v>
      </c>
      <c r="C6" s="161">
        <v>12.681057738250875</v>
      </c>
      <c r="D6" s="157"/>
      <c r="E6" s="157"/>
      <c r="F6" s="157"/>
      <c r="G6" s="157"/>
      <c r="H6" s="158"/>
      <c r="I6" s="157"/>
      <c r="J6" s="157"/>
      <c r="K6" s="157"/>
      <c r="L6" s="157"/>
      <c r="M6" s="157"/>
    </row>
    <row r="7" spans="1:13" ht="16.5" x14ac:dyDescent="0.3">
      <c r="A7" s="158">
        <v>65</v>
      </c>
      <c r="B7" s="161">
        <v>8.9589859451582399</v>
      </c>
      <c r="C7" s="161">
        <v>12.837981231681635</v>
      </c>
      <c r="D7" s="157"/>
      <c r="E7" s="157"/>
      <c r="F7" s="157"/>
      <c r="G7" s="157"/>
      <c r="H7" s="158"/>
      <c r="I7" s="157"/>
      <c r="J7" s="157"/>
      <c r="K7" s="157"/>
      <c r="L7" s="157"/>
      <c r="M7" s="157"/>
    </row>
    <row r="8" spans="1:13" ht="16.5" x14ac:dyDescent="0.3">
      <c r="A8" s="158">
        <v>70</v>
      </c>
      <c r="B8" s="161">
        <v>9.4265636321364017</v>
      </c>
      <c r="C8" s="161">
        <v>14.266524098654916</v>
      </c>
      <c r="D8" s="157"/>
      <c r="E8" s="157"/>
      <c r="F8" s="157"/>
      <c r="G8" s="157"/>
      <c r="H8" s="158"/>
      <c r="I8" s="157"/>
      <c r="J8" s="157"/>
      <c r="K8" s="157"/>
      <c r="L8" s="157"/>
      <c r="M8" s="157"/>
    </row>
    <row r="9" spans="1:13" ht="16.5" x14ac:dyDescent="0.3">
      <c r="A9" s="158">
        <v>75</v>
      </c>
      <c r="B9" s="161">
        <v>10.212544916010186</v>
      </c>
      <c r="C9" s="161">
        <v>16.825357152666129</v>
      </c>
      <c r="D9" s="157"/>
      <c r="E9" s="157"/>
      <c r="F9" s="157"/>
      <c r="G9" s="157"/>
      <c r="H9" s="158"/>
      <c r="I9" s="157"/>
      <c r="J9" s="157"/>
      <c r="K9" s="157"/>
      <c r="L9" s="157"/>
      <c r="M9" s="157"/>
    </row>
    <row r="10" spans="1:13" ht="17.25" thickBot="1" x14ac:dyDescent="0.35">
      <c r="A10" s="163">
        <v>80</v>
      </c>
      <c r="B10" s="164">
        <v>10.53622096027873</v>
      </c>
      <c r="C10" s="164">
        <v>17.947720397760104</v>
      </c>
      <c r="D10" s="157"/>
      <c r="E10" s="157"/>
      <c r="F10" s="157"/>
      <c r="G10" s="157"/>
      <c r="H10" s="158"/>
      <c r="I10" s="157"/>
      <c r="J10" s="157"/>
      <c r="K10" s="157"/>
      <c r="L10" s="157"/>
      <c r="M10" s="157"/>
    </row>
    <row r="11" spans="1:13" ht="16.5" x14ac:dyDescent="0.3">
      <c r="A11" s="158"/>
      <c r="B11" s="157"/>
      <c r="C11" s="157"/>
      <c r="D11" s="157"/>
      <c r="E11" s="157"/>
      <c r="F11" s="157"/>
      <c r="G11" s="157"/>
      <c r="H11" s="158"/>
      <c r="I11" s="157"/>
      <c r="J11" s="157"/>
      <c r="K11" s="157"/>
      <c r="L11" s="157"/>
      <c r="M11" s="157"/>
    </row>
    <row r="12" spans="1:13" ht="16.5" x14ac:dyDescent="0.3">
      <c r="A12" s="165" t="s">
        <v>138</v>
      </c>
      <c r="B12" s="157"/>
      <c r="C12" s="157"/>
      <c r="D12" s="157"/>
      <c r="E12" s="157"/>
      <c r="F12" s="157"/>
      <c r="G12" s="157"/>
      <c r="H12" s="158"/>
      <c r="I12" s="157"/>
      <c r="J12" s="157"/>
      <c r="K12" s="157"/>
      <c r="L12" s="157"/>
      <c r="M12" s="157"/>
    </row>
    <row r="13" spans="1:13" ht="16.5" x14ac:dyDescent="0.3">
      <c r="A13" s="158"/>
      <c r="B13" s="157"/>
      <c r="C13" s="157"/>
      <c r="D13" s="157"/>
      <c r="E13" s="157"/>
      <c r="F13" s="157"/>
      <c r="G13" s="157"/>
      <c r="H13" s="158"/>
      <c r="I13" s="157"/>
      <c r="J13" s="157"/>
      <c r="K13" s="157"/>
      <c r="L13" s="157"/>
      <c r="M13" s="157"/>
    </row>
    <row r="14" spans="1:13" ht="16.5" x14ac:dyDescent="0.3">
      <c r="A14" s="158"/>
      <c r="B14" s="157"/>
      <c r="C14" s="157"/>
      <c r="D14" s="157"/>
      <c r="E14" s="157"/>
      <c r="F14" s="157"/>
      <c r="G14" s="157"/>
      <c r="H14" s="158"/>
      <c r="I14" s="157"/>
      <c r="J14" s="157"/>
      <c r="K14" s="157"/>
      <c r="L14" s="157"/>
      <c r="M14" s="157"/>
    </row>
    <row r="15" spans="1:13" ht="16.5" x14ac:dyDescent="0.3">
      <c r="A15" s="158"/>
      <c r="B15" s="157"/>
      <c r="C15" s="157"/>
      <c r="D15" s="157"/>
      <c r="E15" s="157"/>
      <c r="F15" s="157"/>
      <c r="G15" s="157"/>
      <c r="H15" s="158"/>
      <c r="I15" s="157"/>
      <c r="J15" s="157"/>
      <c r="K15" s="157"/>
      <c r="L15" s="157"/>
      <c r="M15" s="157"/>
    </row>
    <row r="16" spans="1:13" ht="16.5" x14ac:dyDescent="0.3">
      <c r="A16" s="158"/>
      <c r="B16" s="157"/>
      <c r="C16" s="157"/>
      <c r="D16" s="157"/>
      <c r="E16" s="157"/>
      <c r="F16" s="157"/>
      <c r="G16" s="157"/>
      <c r="H16" s="158"/>
      <c r="I16" s="157"/>
      <c r="J16" s="157"/>
      <c r="K16" s="157"/>
      <c r="L16" s="157"/>
      <c r="M16" s="157"/>
    </row>
    <row r="17" spans="1:13" ht="16.5" x14ac:dyDescent="0.3">
      <c r="A17" s="158"/>
      <c r="B17" s="157"/>
      <c r="C17" s="157"/>
      <c r="D17" s="157"/>
      <c r="E17" s="157"/>
      <c r="F17" s="157"/>
      <c r="G17" s="157"/>
      <c r="H17" s="158"/>
      <c r="I17" s="157"/>
      <c r="J17" s="157"/>
      <c r="K17" s="157"/>
      <c r="L17" s="157"/>
      <c r="M17" s="157"/>
    </row>
    <row r="18" spans="1:13" ht="16.5" x14ac:dyDescent="0.3">
      <c r="A18" s="158"/>
      <c r="B18" s="157"/>
      <c r="C18" s="157"/>
      <c r="D18" s="157"/>
      <c r="E18" s="157"/>
      <c r="F18" s="157"/>
      <c r="G18" s="157"/>
      <c r="H18" s="158"/>
      <c r="I18" s="157"/>
      <c r="J18" s="157"/>
      <c r="K18" s="157"/>
      <c r="L18" s="157"/>
      <c r="M18" s="157"/>
    </row>
    <row r="19" spans="1:13" ht="16.5" x14ac:dyDescent="0.3">
      <c r="A19" s="158"/>
      <c r="B19" s="157"/>
      <c r="C19" s="157"/>
      <c r="D19" s="157"/>
      <c r="E19" s="157"/>
      <c r="F19" s="157"/>
      <c r="G19" s="157"/>
      <c r="H19" s="158"/>
      <c r="I19" s="157"/>
      <c r="J19" s="157"/>
      <c r="K19" s="157"/>
      <c r="L19" s="157"/>
      <c r="M19" s="157"/>
    </row>
    <row r="20" spans="1:13" ht="16.5" x14ac:dyDescent="0.3">
      <c r="A20" s="158"/>
      <c r="B20" s="157"/>
      <c r="C20" s="157"/>
      <c r="D20" s="157"/>
      <c r="E20" s="157"/>
      <c r="F20" s="157"/>
      <c r="G20" s="157"/>
      <c r="H20" s="158"/>
      <c r="I20" s="157"/>
      <c r="J20" s="157"/>
      <c r="K20" s="157"/>
      <c r="L20" s="157"/>
      <c r="M20" s="157"/>
    </row>
    <row r="21" spans="1:13" ht="16.5" x14ac:dyDescent="0.3">
      <c r="A21" s="158"/>
      <c r="B21" s="157"/>
      <c r="C21" s="157"/>
      <c r="D21" s="157"/>
      <c r="E21" s="157"/>
      <c r="F21" s="157"/>
      <c r="G21" s="157"/>
      <c r="H21" s="158"/>
      <c r="I21" s="157"/>
      <c r="J21" s="157"/>
      <c r="K21" s="157"/>
      <c r="L21" s="157"/>
      <c r="M21" s="157"/>
    </row>
    <row r="22" spans="1:13" ht="16.5" x14ac:dyDescent="0.3">
      <c r="A22" s="158"/>
      <c r="B22" s="157"/>
      <c r="C22" s="157"/>
      <c r="D22" s="157"/>
      <c r="E22" s="157"/>
      <c r="F22" s="157"/>
      <c r="G22" s="157"/>
      <c r="H22" s="158"/>
      <c r="I22" s="157"/>
      <c r="J22" s="157"/>
      <c r="K22" s="157"/>
      <c r="L22" s="157"/>
      <c r="M22" s="157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workbookViewId="0">
      <selection activeCell="A12" sqref="A12"/>
    </sheetView>
  </sheetViews>
  <sheetFormatPr defaultColWidth="8.85546875" defaultRowHeight="16.5" x14ac:dyDescent="0.3"/>
  <cols>
    <col min="1" max="1" width="39.5703125" style="158" customWidth="1"/>
    <col min="2" max="2" width="33" style="157" customWidth="1"/>
    <col min="3" max="3" width="24.42578125" style="157" customWidth="1"/>
    <col min="4" max="4" width="12.7109375" style="157" bestFit="1" customWidth="1"/>
    <col min="5" max="5" width="10.5703125" style="157" bestFit="1" customWidth="1"/>
    <col min="6" max="6" width="10.42578125" style="157" bestFit="1" customWidth="1"/>
    <col min="7" max="7" width="12.7109375" style="157" bestFit="1" customWidth="1"/>
    <col min="8" max="8" width="6.5703125" style="158" bestFit="1" customWidth="1"/>
    <col min="9" max="9" width="10.5703125" style="157" bestFit="1" customWidth="1"/>
    <col min="10" max="10" width="10.42578125" style="157" bestFit="1" customWidth="1"/>
    <col min="11" max="11" width="12.7109375" style="157" bestFit="1" customWidth="1"/>
    <col min="12" max="12" width="10.5703125" style="157" bestFit="1" customWidth="1"/>
    <col min="13" max="13" width="10.42578125" style="157" bestFit="1" customWidth="1"/>
    <col min="14" max="14" width="12.7109375" style="157" bestFit="1" customWidth="1"/>
    <col min="15" max="15" width="6.5703125" style="158" bestFit="1" customWidth="1"/>
    <col min="16" max="18" width="8.85546875" style="159"/>
    <col min="19" max="19" width="12.28515625" style="159" bestFit="1" customWidth="1"/>
    <col min="20" max="21" width="8.85546875" style="159"/>
    <col min="22" max="22" width="12.28515625" style="159" bestFit="1" customWidth="1"/>
    <col min="23" max="16384" width="8.85546875" style="159"/>
  </cols>
  <sheetData>
    <row r="1" spans="1:22" ht="20.25" customHeight="1" thickBot="1" x14ac:dyDescent="0.35">
      <c r="A1" s="156" t="s">
        <v>315</v>
      </c>
      <c r="B1" s="156" t="s">
        <v>139</v>
      </c>
      <c r="C1" s="156" t="s">
        <v>212</v>
      </c>
      <c r="R1" s="160"/>
      <c r="S1" s="160"/>
      <c r="U1" s="160"/>
    </row>
    <row r="2" spans="1:22" ht="20.25" customHeight="1" x14ac:dyDescent="0.3">
      <c r="A2" s="158">
        <v>40</v>
      </c>
      <c r="B2" s="161">
        <v>8.6011546181726235</v>
      </c>
      <c r="C2" s="161">
        <v>11.909763862986951</v>
      </c>
      <c r="R2" s="160"/>
      <c r="S2" s="160"/>
      <c r="U2" s="160"/>
      <c r="V2" s="160"/>
    </row>
    <row r="3" spans="1:22" ht="20.25" customHeight="1" x14ac:dyDescent="0.3">
      <c r="A3" s="158">
        <v>45</v>
      </c>
      <c r="B3" s="161">
        <v>8.9042303333985231</v>
      </c>
      <c r="C3" s="161">
        <v>12.681057738250857</v>
      </c>
      <c r="N3" s="162"/>
      <c r="O3" s="162"/>
      <c r="P3" s="162"/>
      <c r="Q3" s="162"/>
      <c r="R3" s="162"/>
    </row>
    <row r="4" spans="1:22" ht="20.25" customHeight="1" x14ac:dyDescent="0.3">
      <c r="A4" s="158">
        <v>50</v>
      </c>
      <c r="B4" s="161">
        <v>9.0803064956684132</v>
      </c>
      <c r="C4" s="161">
        <v>13.199866701900229</v>
      </c>
      <c r="N4" s="162"/>
      <c r="O4" s="162"/>
      <c r="P4" s="162"/>
      <c r="Q4" s="162"/>
    </row>
    <row r="5" spans="1:22" ht="20.25" customHeight="1" x14ac:dyDescent="0.3">
      <c r="A5" s="158">
        <v>55</v>
      </c>
      <c r="B5" s="161">
        <v>10.067815419672334</v>
      </c>
      <c r="C5" s="161">
        <v>16.347065551777618</v>
      </c>
    </row>
    <row r="6" spans="1:22" ht="20.25" customHeight="1" x14ac:dyDescent="0.3">
      <c r="A6" s="158">
        <v>60</v>
      </c>
      <c r="B6" s="161">
        <v>10.536220960278719</v>
      </c>
      <c r="C6" s="161">
        <v>17.947720397760122</v>
      </c>
    </row>
    <row r="7" spans="1:22" ht="20.25" customHeight="1" x14ac:dyDescent="0.3">
      <c r="A7" s="158">
        <v>65</v>
      </c>
      <c r="B7" s="161">
        <v>10.804419719172564</v>
      </c>
      <c r="C7" s="161">
        <v>18.952621985124864</v>
      </c>
    </row>
    <row r="8" spans="1:22" ht="20.25" customHeight="1" x14ac:dyDescent="0.3">
      <c r="A8" s="158">
        <v>70</v>
      </c>
      <c r="B8" s="161">
        <v>10.938052930804213</v>
      </c>
      <c r="C8" s="161">
        <v>19.48194995316716</v>
      </c>
    </row>
    <row r="9" spans="1:22" ht="20.25" customHeight="1" x14ac:dyDescent="0.3">
      <c r="A9" s="158">
        <v>75</v>
      </c>
      <c r="B9" s="161">
        <v>11.17003520194779</v>
      </c>
      <c r="C9" s="161">
        <v>20.485960094805233</v>
      </c>
    </row>
    <row r="10" spans="1:22" ht="20.25" customHeight="1" thickBot="1" x14ac:dyDescent="0.35">
      <c r="A10" s="163">
        <v>80</v>
      </c>
      <c r="B10" s="164">
        <v>11.340361636414089</v>
      </c>
      <c r="C10" s="164">
        <v>21.259599515510118</v>
      </c>
    </row>
    <row r="12" spans="1:22" x14ac:dyDescent="0.3">
      <c r="A12" s="165" t="s">
        <v>138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opLeftCell="I1" zoomScale="96" zoomScaleNormal="96" workbookViewId="0">
      <selection activeCell="AC15" sqref="AC15"/>
    </sheetView>
  </sheetViews>
  <sheetFormatPr defaultColWidth="9.140625" defaultRowHeight="15" x14ac:dyDescent="0.25"/>
  <cols>
    <col min="1" max="1" width="14.28515625" style="70" customWidth="1"/>
    <col min="2" max="2" width="18.7109375" style="70" customWidth="1"/>
    <col min="3" max="3" width="14.140625" style="70" customWidth="1"/>
    <col min="4" max="4" width="11.7109375" style="70" customWidth="1"/>
    <col min="5" max="5" width="26.140625" style="70" customWidth="1"/>
    <col min="6" max="6" width="25.42578125" style="70" customWidth="1"/>
    <col min="7" max="7" width="23.7109375" style="70" customWidth="1"/>
    <col min="8" max="8" width="9.42578125" style="70" bestFit="1" customWidth="1"/>
    <col min="9" max="9" width="25.140625" style="70" customWidth="1"/>
    <col min="10" max="26" width="9.140625" style="70"/>
    <col min="27" max="27" width="14.42578125" style="70" customWidth="1"/>
    <col min="28" max="28" width="16" style="70" customWidth="1"/>
    <col min="29" max="29" width="10.5703125" style="70" customWidth="1"/>
    <col min="30" max="16384" width="9.140625" style="70"/>
  </cols>
  <sheetData>
    <row r="1" spans="1:15" ht="16.5" x14ac:dyDescent="0.3">
      <c r="A1" s="74" t="s">
        <v>182</v>
      </c>
      <c r="B1" s="73" t="s">
        <v>27</v>
      </c>
      <c r="C1" s="73" t="s">
        <v>22</v>
      </c>
      <c r="D1" s="73" t="s">
        <v>21</v>
      </c>
      <c r="E1" s="73" t="s">
        <v>32</v>
      </c>
      <c r="F1" s="73" t="s">
        <v>24</v>
      </c>
      <c r="G1" s="73" t="s">
        <v>31</v>
      </c>
      <c r="H1" s="73" t="s">
        <v>33</v>
      </c>
      <c r="I1" s="73" t="s">
        <v>34</v>
      </c>
      <c r="J1" s="69"/>
      <c r="K1" s="69"/>
      <c r="L1" s="69"/>
      <c r="M1" s="69"/>
      <c r="N1" s="69"/>
      <c r="O1" s="69"/>
    </row>
    <row r="2" spans="1:15" ht="16.5" x14ac:dyDescent="0.3">
      <c r="A2" s="75" t="s">
        <v>35</v>
      </c>
      <c r="B2" s="148">
        <v>1694.0005873751759</v>
      </c>
      <c r="C2" s="148">
        <v>2189.8126157362417</v>
      </c>
      <c r="D2" s="148">
        <v>995.31068794507689</v>
      </c>
      <c r="E2" s="148">
        <v>2129.1943615992504</v>
      </c>
      <c r="F2" s="148">
        <v>10.98805882082373</v>
      </c>
      <c r="G2" s="148">
        <v>352.39091432842378</v>
      </c>
      <c r="H2" s="148">
        <v>1232.0096305472521</v>
      </c>
      <c r="I2" s="148">
        <v>7915.802125446291</v>
      </c>
      <c r="J2" s="71"/>
      <c r="K2" s="71"/>
      <c r="L2" s="71"/>
      <c r="M2" s="71"/>
      <c r="N2" s="71"/>
      <c r="O2" s="72"/>
    </row>
    <row r="3" spans="1:15" ht="16.5" x14ac:dyDescent="0.3">
      <c r="A3" s="75" t="s">
        <v>36</v>
      </c>
      <c r="B3" s="148">
        <v>2863.4669932050642</v>
      </c>
      <c r="C3" s="148">
        <v>1396.6970696157034</v>
      </c>
      <c r="D3" s="148">
        <v>11.044083630532684</v>
      </c>
      <c r="E3" s="148">
        <v>577.99405265603821</v>
      </c>
      <c r="F3" s="148">
        <v>28.110569606192243</v>
      </c>
      <c r="G3" s="148">
        <v>199.76117317630292</v>
      </c>
      <c r="H3" s="148">
        <v>2230.115575277317</v>
      </c>
      <c r="I3" s="148">
        <v>8406.7786466217694</v>
      </c>
    </row>
    <row r="4" spans="1:15" ht="16.5" x14ac:dyDescent="0.3">
      <c r="A4" s="75" t="s">
        <v>37</v>
      </c>
      <c r="B4" s="148">
        <v>147.92971480801771</v>
      </c>
      <c r="C4" s="148">
        <v>1750.2259488572565</v>
      </c>
      <c r="D4" s="148">
        <v>522.74717547478497</v>
      </c>
      <c r="E4" s="148">
        <v>1088.7190509285288</v>
      </c>
      <c r="F4" s="148">
        <v>71.44282803014562</v>
      </c>
      <c r="G4" s="148">
        <v>0</v>
      </c>
      <c r="H4" s="148">
        <v>53.699865929456578</v>
      </c>
      <c r="I4" s="148">
        <v>4095.9809513383661</v>
      </c>
      <c r="J4" s="71"/>
      <c r="K4" s="71"/>
      <c r="L4" s="71"/>
      <c r="M4" s="71"/>
      <c r="N4" s="71"/>
      <c r="O4" s="72"/>
    </row>
    <row r="5" spans="1:15" ht="16.5" x14ac:dyDescent="0.3">
      <c r="A5" s="75" t="s">
        <v>38</v>
      </c>
      <c r="B5" s="148">
        <v>0</v>
      </c>
      <c r="C5" s="148">
        <v>1965.5965204127313</v>
      </c>
      <c r="D5" s="148">
        <v>0</v>
      </c>
      <c r="E5" s="148">
        <v>194.69550848066496</v>
      </c>
      <c r="F5" s="148">
        <v>0</v>
      </c>
      <c r="G5" s="148">
        <v>164.03579067209753</v>
      </c>
      <c r="H5" s="148">
        <v>2310.4647371242554</v>
      </c>
      <c r="I5" s="148">
        <v>9662.6987430018999</v>
      </c>
    </row>
    <row r="6" spans="1:15" ht="16.5" x14ac:dyDescent="0.3">
      <c r="A6" s="75" t="s">
        <v>39</v>
      </c>
      <c r="B6" s="148">
        <v>1837.9749478615311</v>
      </c>
      <c r="C6" s="148">
        <v>1493.071738140085</v>
      </c>
      <c r="D6" s="148">
        <v>1059.2515318720966</v>
      </c>
      <c r="E6" s="148">
        <v>2377.5437501491674</v>
      </c>
      <c r="F6" s="148">
        <v>737.67330401046638</v>
      </c>
      <c r="G6" s="148">
        <v>341.76154189709769</v>
      </c>
      <c r="H6" s="148">
        <v>67.04332449311201</v>
      </c>
      <c r="I6" s="148">
        <v>7512.1245336522961</v>
      </c>
      <c r="J6" s="71"/>
      <c r="K6" s="71"/>
      <c r="L6" s="71"/>
      <c r="M6" s="71"/>
      <c r="N6" s="71"/>
      <c r="O6" s="72"/>
    </row>
    <row r="7" spans="1:15" ht="16.5" x14ac:dyDescent="0.3">
      <c r="A7" s="75" t="s">
        <v>40</v>
      </c>
      <c r="B7" s="148">
        <v>3040.7858998107622</v>
      </c>
      <c r="C7" s="148">
        <v>1613.0663044052317</v>
      </c>
      <c r="D7" s="148">
        <v>475.30874565055854</v>
      </c>
      <c r="E7" s="148">
        <v>948.57847323028614</v>
      </c>
      <c r="F7" s="148">
        <v>39.52033470065593</v>
      </c>
      <c r="G7" s="148">
        <v>217.10398115148715</v>
      </c>
      <c r="H7" s="148">
        <v>1673.7803194641858</v>
      </c>
      <c r="I7" s="148">
        <v>8242.2718533010593</v>
      </c>
    </row>
    <row r="8" spans="1:15" ht="16.5" x14ac:dyDescent="0.3">
      <c r="A8" s="75" t="s">
        <v>41</v>
      </c>
      <c r="B8" s="148">
        <v>932.31115772411977</v>
      </c>
      <c r="C8" s="148">
        <v>1620.9853884108404</v>
      </c>
      <c r="D8" s="148">
        <v>3162.9599109207238</v>
      </c>
      <c r="E8" s="148">
        <v>1297.6534965999367</v>
      </c>
      <c r="F8" s="148">
        <v>0</v>
      </c>
      <c r="G8" s="148">
        <v>615.11283034416067</v>
      </c>
      <c r="H8" s="148">
        <v>346.45896258057445</v>
      </c>
      <c r="I8" s="148">
        <v>7719.0004542132938</v>
      </c>
      <c r="J8" s="71"/>
      <c r="K8" s="71"/>
      <c r="L8" s="71"/>
      <c r="M8" s="71"/>
      <c r="N8" s="71"/>
      <c r="O8" s="72"/>
    </row>
    <row r="9" spans="1:15" ht="16.5" x14ac:dyDescent="0.3">
      <c r="A9" s="75" t="s">
        <v>42</v>
      </c>
      <c r="B9" s="148">
        <v>425.32640134074586</v>
      </c>
      <c r="C9" s="148">
        <v>1476.8613211032321</v>
      </c>
      <c r="D9" s="148">
        <v>2920.0335486816302</v>
      </c>
      <c r="E9" s="148">
        <v>3567.1273978897666</v>
      </c>
      <c r="F9" s="148">
        <v>0</v>
      </c>
      <c r="G9" s="148">
        <v>0</v>
      </c>
      <c r="H9" s="148">
        <v>27.802306058885929</v>
      </c>
      <c r="I9" s="148">
        <v>6587.1096396802122</v>
      </c>
    </row>
    <row r="10" spans="1:15" ht="16.5" x14ac:dyDescent="0.3">
      <c r="A10" s="75" t="s">
        <v>324</v>
      </c>
      <c r="B10" s="148">
        <v>517.75620180229373</v>
      </c>
      <c r="C10" s="148">
        <v>1585.2653525666215</v>
      </c>
      <c r="D10" s="148">
        <v>30.446332437903582</v>
      </c>
      <c r="E10" s="148">
        <v>747.24568829445957</v>
      </c>
      <c r="F10" s="148">
        <v>1.8466924071648914</v>
      </c>
      <c r="G10" s="148">
        <v>107.00309050418068</v>
      </c>
      <c r="H10" s="148">
        <v>1810.0070345634356</v>
      </c>
      <c r="I10" s="148">
        <v>6992.5193240184981</v>
      </c>
      <c r="J10" s="71"/>
      <c r="K10" s="71"/>
      <c r="L10" s="71"/>
      <c r="M10" s="71"/>
      <c r="N10" s="71"/>
      <c r="O10" s="72"/>
    </row>
    <row r="11" spans="1:15" ht="16.5" x14ac:dyDescent="0.3">
      <c r="A11" s="75" t="s">
        <v>43</v>
      </c>
      <c r="B11" s="148">
        <v>764.63288882674726</v>
      </c>
      <c r="C11" s="148">
        <v>1548.7986364230408</v>
      </c>
      <c r="D11" s="148">
        <v>0</v>
      </c>
      <c r="E11" s="148">
        <v>449.88120374610088</v>
      </c>
      <c r="F11" s="148">
        <v>7.1249712725723908</v>
      </c>
      <c r="G11" s="148">
        <v>51.889434616606664</v>
      </c>
      <c r="H11" s="148">
        <v>678.82574651307891</v>
      </c>
      <c r="I11" s="148">
        <v>4795.3027980059196</v>
      </c>
    </row>
    <row r="12" spans="1:15" ht="16.5" x14ac:dyDescent="0.3">
      <c r="A12" s="75" t="s">
        <v>44</v>
      </c>
      <c r="B12" s="148">
        <v>1949.7962110813919</v>
      </c>
      <c r="C12" s="148">
        <v>1584.419840490772</v>
      </c>
      <c r="D12" s="148">
        <v>514.68949766147557</v>
      </c>
      <c r="E12" s="148">
        <v>1111.2342831404937</v>
      </c>
      <c r="F12" s="148">
        <v>142.56459259978448</v>
      </c>
      <c r="G12" s="148">
        <v>240.18556099156245</v>
      </c>
      <c r="H12" s="148">
        <v>768.84442472178023</v>
      </c>
      <c r="I12" s="148">
        <v>6311.7344106872606</v>
      </c>
      <c r="L12" s="71"/>
      <c r="M12" s="71"/>
      <c r="N12" s="71"/>
      <c r="O12" s="72"/>
    </row>
    <row r="13" spans="1:15" ht="16.5" x14ac:dyDescent="0.3">
      <c r="A13" s="75" t="s">
        <v>45</v>
      </c>
      <c r="B13" s="148">
        <v>40.006012716462742</v>
      </c>
      <c r="C13" s="148">
        <v>4093.7298866433521</v>
      </c>
      <c r="D13" s="148">
        <v>3313.8630784062912</v>
      </c>
      <c r="E13" s="148">
        <v>2444.2180864169381</v>
      </c>
      <c r="F13" s="148">
        <v>0</v>
      </c>
      <c r="G13" s="148">
        <v>1443.5005617095583</v>
      </c>
      <c r="H13" s="148">
        <v>493.05969225201051</v>
      </c>
      <c r="I13" s="148">
        <v>8207.8728969705353</v>
      </c>
    </row>
    <row r="14" spans="1:15" ht="16.5" x14ac:dyDescent="0.3">
      <c r="A14" s="75" t="s">
        <v>46</v>
      </c>
      <c r="B14" s="148">
        <v>1628.9437201022365</v>
      </c>
      <c r="C14" s="148">
        <v>2289.1630965233412</v>
      </c>
      <c r="D14" s="148">
        <v>214.08448338543511</v>
      </c>
      <c r="E14" s="148">
        <v>1013.9894809230767</v>
      </c>
      <c r="F14" s="148">
        <v>4.5490532351926065</v>
      </c>
      <c r="G14" s="148">
        <v>579.94845438669961</v>
      </c>
      <c r="H14" s="148">
        <v>648.34611660123107</v>
      </c>
      <c r="I14" s="148">
        <v>8150.0114619430005</v>
      </c>
      <c r="J14" s="71"/>
      <c r="K14" s="71"/>
      <c r="L14" s="71"/>
      <c r="M14" s="71"/>
      <c r="N14" s="71"/>
      <c r="O14" s="72"/>
    </row>
    <row r="15" spans="1:15" ht="16.5" x14ac:dyDescent="0.3">
      <c r="A15" s="75" t="s">
        <v>47</v>
      </c>
      <c r="B15" s="148">
        <v>1473.0020026901036</v>
      </c>
      <c r="C15" s="148">
        <v>1673.6896749479909</v>
      </c>
      <c r="D15" s="148">
        <v>332.3360014291984</v>
      </c>
      <c r="E15" s="148">
        <v>3007.4675614691228</v>
      </c>
      <c r="F15" s="148">
        <v>4.5977725736315493</v>
      </c>
      <c r="G15" s="148">
        <v>42.519169252557731</v>
      </c>
      <c r="H15" s="148">
        <v>350.97021079381454</v>
      </c>
      <c r="I15" s="148">
        <v>8547.7916152163834</v>
      </c>
    </row>
    <row r="16" spans="1:15" ht="16.5" x14ac:dyDescent="0.3">
      <c r="A16" s="75" t="s">
        <v>48</v>
      </c>
      <c r="B16" s="148">
        <v>3435.0000670863174</v>
      </c>
      <c r="C16" s="148">
        <v>1274.4336108642681</v>
      </c>
      <c r="D16" s="148">
        <v>549.90716285771202</v>
      </c>
      <c r="E16" s="148">
        <v>1534.6998300135926</v>
      </c>
      <c r="F16" s="148">
        <v>56.34930710155114</v>
      </c>
      <c r="G16" s="148">
        <v>35.205970475827762</v>
      </c>
      <c r="H16" s="148">
        <v>98.645578856870372</v>
      </c>
      <c r="I16" s="148">
        <v>7597.7625866561557</v>
      </c>
      <c r="L16" s="71"/>
      <c r="M16" s="71"/>
      <c r="N16" s="71"/>
      <c r="O16" s="72"/>
    </row>
    <row r="17" spans="1:15" ht="16.5" x14ac:dyDescent="0.3">
      <c r="A17" s="75" t="s">
        <v>49</v>
      </c>
      <c r="B17" s="148">
        <v>1238.1551477034404</v>
      </c>
      <c r="C17" s="148">
        <v>1641.8793344827393</v>
      </c>
      <c r="D17" s="148">
        <v>0</v>
      </c>
      <c r="E17" s="148">
        <v>53.376835275229027</v>
      </c>
      <c r="F17" s="148">
        <v>229.01800077628397</v>
      </c>
      <c r="G17" s="148">
        <v>177.446895298897</v>
      </c>
      <c r="H17" s="148">
        <v>2951.439168822792</v>
      </c>
      <c r="I17" s="148">
        <v>6750.4700439260469</v>
      </c>
    </row>
    <row r="18" spans="1:15" ht="16.5" x14ac:dyDescent="0.3">
      <c r="A18" s="75" t="s">
        <v>50</v>
      </c>
      <c r="B18" s="148">
        <v>2950.1635037820429</v>
      </c>
      <c r="C18" s="148">
        <v>1095.034480101883</v>
      </c>
      <c r="D18" s="148">
        <v>135.24429972061893</v>
      </c>
      <c r="E18" s="148">
        <v>1206.9839483505823</v>
      </c>
      <c r="F18" s="148">
        <v>0</v>
      </c>
      <c r="G18" s="148">
        <v>152.35776277176947</v>
      </c>
      <c r="H18" s="148">
        <v>379.27171873388835</v>
      </c>
      <c r="I18" s="148">
        <v>8483.6529897022701</v>
      </c>
      <c r="L18" s="71"/>
      <c r="M18" s="71"/>
      <c r="N18" s="71"/>
      <c r="O18" s="72"/>
    </row>
    <row r="19" spans="1:15" ht="16.5" x14ac:dyDescent="0.3">
      <c r="A19" s="75" t="s">
        <v>51</v>
      </c>
      <c r="B19" s="148">
        <v>818.69979950092625</v>
      </c>
      <c r="C19" s="148">
        <v>1172.1676209320178</v>
      </c>
      <c r="D19" s="148">
        <v>1896.7305037280853</v>
      </c>
      <c r="E19" s="148">
        <v>1826.4446375229063</v>
      </c>
      <c r="F19" s="148">
        <v>109.16757602820815</v>
      </c>
      <c r="G19" s="148">
        <v>324.99809336998811</v>
      </c>
      <c r="H19" s="148">
        <v>309.69729843000545</v>
      </c>
      <c r="I19" s="148">
        <v>5393.9069932878001</v>
      </c>
    </row>
    <row r="20" spans="1:15" ht="16.5" x14ac:dyDescent="0.3">
      <c r="A20" s="75" t="s">
        <v>52</v>
      </c>
      <c r="B20" s="148">
        <v>3860.0458322551858</v>
      </c>
      <c r="C20" s="148">
        <v>1485.8234544009347</v>
      </c>
      <c r="D20" s="148">
        <v>0</v>
      </c>
      <c r="E20" s="148">
        <v>389.45486266592508</v>
      </c>
      <c r="F20" s="148">
        <v>9.0331997204821217</v>
      </c>
      <c r="G20" s="148">
        <v>118.23265369997071</v>
      </c>
      <c r="H20" s="148">
        <v>2382.0516674233072</v>
      </c>
      <c r="I20" s="148">
        <v>8706.9062545526722</v>
      </c>
      <c r="J20" s="71"/>
      <c r="K20" s="71"/>
      <c r="L20" s="71"/>
      <c r="M20" s="71"/>
      <c r="N20" s="71"/>
      <c r="O20" s="72"/>
    </row>
    <row r="21" spans="1:15" ht="16.5" x14ac:dyDescent="0.3">
      <c r="A21" s="75" t="s">
        <v>53</v>
      </c>
      <c r="B21" s="148">
        <v>648.72688733135476</v>
      </c>
      <c r="C21" s="148">
        <v>884.51169314575395</v>
      </c>
      <c r="D21" s="148">
        <v>2267.3182080621318</v>
      </c>
      <c r="E21" s="148">
        <v>2740.2925858733302</v>
      </c>
      <c r="F21" s="148">
        <v>7.705688956511958</v>
      </c>
      <c r="G21" s="148">
        <v>1.8483204380951264</v>
      </c>
      <c r="H21" s="148">
        <v>345.49571186459696</v>
      </c>
      <c r="I21" s="148">
        <v>5605.5189434005297</v>
      </c>
    </row>
    <row r="22" spans="1:15" ht="16.5" x14ac:dyDescent="0.3">
      <c r="A22" s="75" t="s">
        <v>54</v>
      </c>
      <c r="B22" s="148">
        <v>0</v>
      </c>
      <c r="C22" s="148">
        <v>1931.9251935328452</v>
      </c>
      <c r="D22" s="148">
        <v>0</v>
      </c>
      <c r="E22" s="148">
        <v>25.362256248428412</v>
      </c>
      <c r="F22" s="148">
        <v>0</v>
      </c>
      <c r="G22" s="148">
        <v>253.06782911140928</v>
      </c>
      <c r="H22" s="148">
        <v>343.65060627175052</v>
      </c>
      <c r="I22" s="148">
        <v>5000.0143882207603</v>
      </c>
      <c r="L22" s="71"/>
      <c r="M22" s="71"/>
      <c r="N22" s="71"/>
      <c r="O22" s="72"/>
    </row>
    <row r="23" spans="1:15" ht="16.5" x14ac:dyDescent="0.3">
      <c r="A23" s="75" t="s">
        <v>55</v>
      </c>
      <c r="B23" s="148">
        <v>3749.6295764027659</v>
      </c>
      <c r="C23" s="148">
        <v>1271.6483486247712</v>
      </c>
      <c r="D23" s="148">
        <v>168.75262070715661</v>
      </c>
      <c r="E23" s="148">
        <v>251.48044372608391</v>
      </c>
      <c r="F23" s="148">
        <v>4.8207368086904241E-2</v>
      </c>
      <c r="G23" s="148">
        <v>179.47244994392483</v>
      </c>
      <c r="H23" s="148">
        <v>42.646125173614692</v>
      </c>
      <c r="I23" s="148">
        <v>6382.6445998754662</v>
      </c>
    </row>
    <row r="24" spans="1:15" ht="16.5" x14ac:dyDescent="0.3">
      <c r="A24" s="75" t="s">
        <v>56</v>
      </c>
      <c r="B24" s="148">
        <v>1367.8537792641162</v>
      </c>
      <c r="C24" s="148">
        <v>813.96569633508875</v>
      </c>
      <c r="D24" s="148">
        <v>1146.5843327095561</v>
      </c>
      <c r="E24" s="148">
        <v>1544.881410318706</v>
      </c>
      <c r="F24" s="148">
        <v>1298.6429215412916</v>
      </c>
      <c r="G24" s="148">
        <v>155.47189367803168</v>
      </c>
      <c r="H24" s="148">
        <v>222.21699945412976</v>
      </c>
      <c r="I24" s="148">
        <v>6090.8470680364571</v>
      </c>
      <c r="J24" s="71"/>
      <c r="K24" s="71"/>
      <c r="L24" s="71"/>
      <c r="M24" s="71"/>
      <c r="N24" s="71"/>
      <c r="O24" s="72"/>
    </row>
    <row r="25" spans="1:15" ht="16.5" x14ac:dyDescent="0.3">
      <c r="A25" s="75" t="s">
        <v>57</v>
      </c>
      <c r="B25" s="148">
        <v>300.99327263162183</v>
      </c>
      <c r="C25" s="148">
        <v>1343.120613305085</v>
      </c>
      <c r="D25" s="148">
        <v>0.67020593618147983</v>
      </c>
      <c r="E25" s="148">
        <v>862.58479244964417</v>
      </c>
      <c r="F25" s="148">
        <v>0</v>
      </c>
      <c r="G25" s="148">
        <v>339.23606569602407</v>
      </c>
      <c r="H25" s="148">
        <v>485.47301102526495</v>
      </c>
      <c r="I25" s="148">
        <v>5334.5415226617279</v>
      </c>
    </row>
    <row r="26" spans="1:15" ht="16.5" x14ac:dyDescent="0.3">
      <c r="A26" s="75" t="s">
        <v>58</v>
      </c>
      <c r="B26" s="148">
        <v>1654.6561879757626</v>
      </c>
      <c r="C26" s="148">
        <v>708.8022526507217</v>
      </c>
      <c r="D26" s="148">
        <v>372.87592382389766</v>
      </c>
      <c r="E26" s="148">
        <v>1875.9365848573623</v>
      </c>
      <c r="F26" s="148">
        <v>27.771681750068463</v>
      </c>
      <c r="G26" s="148">
        <v>0</v>
      </c>
      <c r="H26" s="148">
        <v>181.57060105958067</v>
      </c>
      <c r="I26" s="148">
        <v>4937.8945070548507</v>
      </c>
      <c r="J26" s="71"/>
      <c r="K26" s="71"/>
      <c r="L26" s="71"/>
      <c r="M26" s="71"/>
      <c r="N26" s="71"/>
      <c r="O26" s="72"/>
    </row>
    <row r="27" spans="1:15" ht="16.5" x14ac:dyDescent="0.3">
      <c r="A27" s="75" t="s">
        <v>59</v>
      </c>
      <c r="B27" s="148">
        <v>28.215920552037893</v>
      </c>
      <c r="C27" s="148">
        <v>3887.7470909345921</v>
      </c>
      <c r="D27" s="148">
        <v>2834.4833484910437</v>
      </c>
      <c r="E27" s="148">
        <v>908.19765858814583</v>
      </c>
      <c r="F27" s="148">
        <v>0</v>
      </c>
      <c r="G27" s="148">
        <v>0</v>
      </c>
      <c r="H27" s="148">
        <v>198.96729206494345</v>
      </c>
      <c r="I27" s="148">
        <v>6083.2571533229111</v>
      </c>
    </row>
    <row r="28" spans="1:15" ht="16.5" x14ac:dyDescent="0.3">
      <c r="A28" s="75" t="s">
        <v>60</v>
      </c>
      <c r="B28" s="148">
        <v>553.32672102051083</v>
      </c>
      <c r="C28" s="148">
        <v>1770.6275685987907</v>
      </c>
      <c r="D28" s="148">
        <v>387.84394308981672</v>
      </c>
      <c r="E28" s="148">
        <v>1988.5733539612186</v>
      </c>
      <c r="F28" s="148">
        <v>4.7456790592165829E-2</v>
      </c>
      <c r="G28" s="148">
        <v>330.97884376275397</v>
      </c>
      <c r="H28" s="148">
        <v>744.00952932355119</v>
      </c>
      <c r="I28" s="148">
        <v>6075.0292760947777</v>
      </c>
      <c r="L28" s="71"/>
      <c r="M28" s="71"/>
      <c r="N28" s="71"/>
      <c r="O28" s="72"/>
    </row>
    <row r="29" spans="1:15" ht="16.5" x14ac:dyDescent="0.3">
      <c r="A29" s="75" t="s">
        <v>61</v>
      </c>
      <c r="B29" s="148">
        <v>2370.4039882886159</v>
      </c>
      <c r="C29" s="148">
        <v>1083.9580827834113</v>
      </c>
      <c r="D29" s="148">
        <v>725.27615078775113</v>
      </c>
      <c r="E29" s="148">
        <v>1272.1721040599759</v>
      </c>
      <c r="F29" s="148">
        <v>108.17058935229687</v>
      </c>
      <c r="G29" s="148">
        <v>153.60114758610942</v>
      </c>
      <c r="H29" s="148">
        <v>35.414756108510865</v>
      </c>
      <c r="I29" s="148">
        <v>5488.2143269955541</v>
      </c>
    </row>
    <row r="31" spans="1:15" ht="16.5" x14ac:dyDescent="0.25">
      <c r="A31" s="39" t="s">
        <v>183</v>
      </c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13" workbookViewId="0">
      <selection activeCell="C17" sqref="C17"/>
    </sheetView>
  </sheetViews>
  <sheetFormatPr defaultColWidth="9.140625" defaultRowHeight="15" x14ac:dyDescent="0.25"/>
  <cols>
    <col min="1" max="1" width="23.42578125" style="35" customWidth="1"/>
    <col min="2" max="2" width="33.85546875" style="35" customWidth="1"/>
    <col min="3" max="3" width="22.140625" style="35" customWidth="1"/>
    <col min="4" max="4" width="13.140625" style="35" customWidth="1"/>
    <col min="5" max="5" width="12.28515625" style="35" customWidth="1"/>
    <col min="6" max="6" width="15.7109375" style="35" customWidth="1"/>
    <col min="7" max="16384" width="9.140625" style="35"/>
  </cols>
  <sheetData>
    <row r="1" spans="1:6" ht="18.75" customHeight="1" thickBot="1" x14ac:dyDescent="0.3">
      <c r="A1" s="126" t="s">
        <v>134</v>
      </c>
      <c r="B1" s="96" t="s">
        <v>221</v>
      </c>
      <c r="C1" s="96" t="s">
        <v>222</v>
      </c>
      <c r="D1" s="96" t="s">
        <v>223</v>
      </c>
      <c r="E1" s="96" t="s">
        <v>224</v>
      </c>
      <c r="F1" s="96" t="s">
        <v>225</v>
      </c>
    </row>
    <row r="2" spans="1:6" ht="18.75" customHeight="1" thickBot="1" x14ac:dyDescent="0.3">
      <c r="A2" s="196" t="s">
        <v>226</v>
      </c>
      <c r="B2" s="127" t="s">
        <v>227</v>
      </c>
      <c r="C2" s="127">
        <v>1.8</v>
      </c>
      <c r="D2" s="127">
        <v>3.7</v>
      </c>
      <c r="E2" s="127">
        <v>3.7</v>
      </c>
      <c r="F2" s="127">
        <v>1.01</v>
      </c>
    </row>
    <row r="3" spans="1:6" ht="18.75" customHeight="1" thickBot="1" x14ac:dyDescent="0.3">
      <c r="A3" s="207"/>
      <c r="B3" s="51" t="s">
        <v>228</v>
      </c>
      <c r="C3" s="51">
        <v>2.7</v>
      </c>
      <c r="D3" s="51">
        <v>3.7</v>
      </c>
      <c r="E3" s="51">
        <v>3.7</v>
      </c>
      <c r="F3" s="51">
        <v>1.01</v>
      </c>
    </row>
    <row r="4" spans="1:6" ht="18.75" customHeight="1" thickBot="1" x14ac:dyDescent="0.3">
      <c r="A4" s="207"/>
      <c r="B4" s="128" t="s">
        <v>229</v>
      </c>
      <c r="C4" s="128">
        <v>1.3</v>
      </c>
      <c r="D4" s="128">
        <v>3.7</v>
      </c>
      <c r="E4" s="128">
        <v>3.7</v>
      </c>
      <c r="F4" s="128">
        <v>1.01</v>
      </c>
    </row>
    <row r="5" spans="1:6" ht="18.75" customHeight="1" thickBot="1" x14ac:dyDescent="0.3">
      <c r="A5" s="197"/>
      <c r="B5" s="51" t="s">
        <v>230</v>
      </c>
      <c r="C5" s="51">
        <v>1.95</v>
      </c>
      <c r="D5" s="51">
        <v>3.7</v>
      </c>
      <c r="E5" s="51">
        <v>3.7</v>
      </c>
      <c r="F5" s="51">
        <v>1.01</v>
      </c>
    </row>
    <row r="6" spans="1:6" ht="18.75" customHeight="1" thickBot="1" x14ac:dyDescent="0.3">
      <c r="A6" s="196" t="s">
        <v>231</v>
      </c>
      <c r="B6" s="128" t="s">
        <v>227</v>
      </c>
      <c r="C6" s="129">
        <v>1.8</v>
      </c>
      <c r="D6" s="128">
        <v>3.7</v>
      </c>
      <c r="E6" s="128">
        <v>3.7</v>
      </c>
      <c r="F6" s="129">
        <v>1.01</v>
      </c>
    </row>
    <row r="7" spans="1:6" ht="18.75" customHeight="1" thickBot="1" x14ac:dyDescent="0.3">
      <c r="A7" s="208"/>
      <c r="B7" s="51" t="s">
        <v>228</v>
      </c>
      <c r="C7" s="130">
        <v>2.7</v>
      </c>
      <c r="D7" s="51">
        <v>3.7</v>
      </c>
      <c r="E7" s="51">
        <v>3.7</v>
      </c>
      <c r="F7" s="130">
        <v>1.01</v>
      </c>
    </row>
    <row r="8" spans="1:6" ht="18.75" customHeight="1" thickBot="1" x14ac:dyDescent="0.3">
      <c r="A8" s="208"/>
      <c r="B8" s="128" t="s">
        <v>229</v>
      </c>
      <c r="C8" s="129">
        <v>1.3</v>
      </c>
      <c r="D8" s="128">
        <v>3.7</v>
      </c>
      <c r="E8" s="128">
        <v>3.7</v>
      </c>
      <c r="F8" s="129">
        <v>1.01</v>
      </c>
    </row>
    <row r="9" spans="1:6" ht="18.75" customHeight="1" thickBot="1" x14ac:dyDescent="0.3">
      <c r="A9" s="208"/>
      <c r="B9" s="51" t="s">
        <v>232</v>
      </c>
      <c r="C9" s="130">
        <v>0.93</v>
      </c>
      <c r="D9" s="51">
        <v>3.7</v>
      </c>
      <c r="E9" s="51">
        <v>3.7</v>
      </c>
      <c r="F9" s="130">
        <v>1.01</v>
      </c>
    </row>
    <row r="10" spans="1:6" ht="18.75" customHeight="1" thickBot="1" x14ac:dyDescent="0.3">
      <c r="A10" s="197"/>
      <c r="B10" s="128" t="s">
        <v>230</v>
      </c>
      <c r="C10" s="129">
        <v>1.95</v>
      </c>
      <c r="D10" s="128">
        <v>3.7</v>
      </c>
      <c r="E10" s="128">
        <v>3.7</v>
      </c>
      <c r="F10" s="129">
        <v>1.01</v>
      </c>
    </row>
    <row r="11" spans="1:6" ht="18.75" customHeight="1" thickBot="1" x14ac:dyDescent="0.3">
      <c r="A11" s="196" t="s">
        <v>233</v>
      </c>
      <c r="B11" s="51" t="s">
        <v>227</v>
      </c>
      <c r="C11" s="130">
        <v>1.44</v>
      </c>
      <c r="D11" s="51">
        <v>3.7</v>
      </c>
      <c r="E11" s="51">
        <v>3.7</v>
      </c>
      <c r="F11" s="130">
        <v>0.82</v>
      </c>
    </row>
    <row r="12" spans="1:6" ht="18.75" customHeight="1" thickBot="1" x14ac:dyDescent="0.3">
      <c r="A12" s="207"/>
      <c r="B12" s="128" t="s">
        <v>228</v>
      </c>
      <c r="C12" s="129">
        <v>2.7</v>
      </c>
      <c r="D12" s="128">
        <v>3.7</v>
      </c>
      <c r="E12" s="128">
        <v>3.7</v>
      </c>
      <c r="F12" s="129">
        <v>1.01</v>
      </c>
    </row>
    <row r="13" spans="1:6" ht="18.75" customHeight="1" thickBot="1" x14ac:dyDescent="0.3">
      <c r="A13" s="207"/>
      <c r="B13" s="51" t="s">
        <v>229</v>
      </c>
      <c r="C13" s="130">
        <v>1.3</v>
      </c>
      <c r="D13" s="51">
        <v>3.7</v>
      </c>
      <c r="E13" s="51">
        <v>3.7</v>
      </c>
      <c r="F13" s="130">
        <v>1.01</v>
      </c>
    </row>
    <row r="14" spans="1:6" ht="18.75" customHeight="1" thickBot="1" x14ac:dyDescent="0.3">
      <c r="A14" s="207"/>
      <c r="B14" s="128" t="s">
        <v>232</v>
      </c>
      <c r="C14" s="129">
        <v>0.93</v>
      </c>
      <c r="D14" s="128">
        <v>3.7</v>
      </c>
      <c r="E14" s="128">
        <v>3.7</v>
      </c>
      <c r="F14" s="129">
        <v>1.01</v>
      </c>
    </row>
    <row r="15" spans="1:6" ht="18.75" customHeight="1" thickBot="1" x14ac:dyDescent="0.3">
      <c r="A15" s="197"/>
      <c r="B15" s="51" t="s">
        <v>230</v>
      </c>
      <c r="C15" s="130">
        <v>1.95</v>
      </c>
      <c r="D15" s="51">
        <v>3.7</v>
      </c>
      <c r="E15" s="51">
        <v>3.7</v>
      </c>
      <c r="F15" s="130">
        <v>1.01</v>
      </c>
    </row>
    <row r="16" spans="1:6" ht="18.75" customHeight="1" thickBot="1" x14ac:dyDescent="0.3">
      <c r="A16" s="196" t="s">
        <v>234</v>
      </c>
      <c r="B16" s="128" t="s">
        <v>227</v>
      </c>
      <c r="C16" s="129">
        <v>1.44</v>
      </c>
      <c r="D16" s="128">
        <v>3.7</v>
      </c>
      <c r="E16" s="128">
        <v>3.7</v>
      </c>
      <c r="F16" s="129">
        <v>0.82</v>
      </c>
    </row>
    <row r="17" spans="1:6" ht="18.75" customHeight="1" thickBot="1" x14ac:dyDescent="0.3">
      <c r="A17" s="208"/>
      <c r="B17" s="51" t="s">
        <v>228</v>
      </c>
      <c r="C17" s="130">
        <v>2.2999999999999998</v>
      </c>
      <c r="D17" s="51">
        <v>3.7</v>
      </c>
      <c r="E17" s="51">
        <v>3.7</v>
      </c>
      <c r="F17" s="130">
        <v>1.01</v>
      </c>
    </row>
    <row r="18" spans="1:6" ht="18.75" customHeight="1" thickBot="1" x14ac:dyDescent="0.3">
      <c r="A18" s="208"/>
      <c r="B18" s="128" t="s">
        <v>229</v>
      </c>
      <c r="C18" s="129">
        <v>1.1000000000000001</v>
      </c>
      <c r="D18" s="128">
        <v>3.7</v>
      </c>
      <c r="E18" s="128">
        <v>3.7</v>
      </c>
      <c r="F18" s="129">
        <v>1.01</v>
      </c>
    </row>
    <row r="19" spans="1:6" ht="18.75" customHeight="1" thickBot="1" x14ac:dyDescent="0.3">
      <c r="A19" s="208"/>
      <c r="B19" s="51" t="s">
        <v>232</v>
      </c>
      <c r="C19" s="130">
        <v>0.93</v>
      </c>
      <c r="D19" s="51">
        <v>3.7</v>
      </c>
      <c r="E19" s="51">
        <v>3.7</v>
      </c>
      <c r="F19" s="130">
        <v>0.55000000000000004</v>
      </c>
    </row>
    <row r="20" spans="1:6" ht="18.75" customHeight="1" thickBot="1" x14ac:dyDescent="0.3">
      <c r="A20" s="197"/>
      <c r="B20" s="128" t="s">
        <v>230</v>
      </c>
      <c r="C20" s="129">
        <v>1.95</v>
      </c>
      <c r="D20" s="128">
        <v>3.7</v>
      </c>
      <c r="E20" s="128">
        <v>3.7</v>
      </c>
      <c r="F20" s="129">
        <v>1.01</v>
      </c>
    </row>
    <row r="21" spans="1:6" ht="18.75" customHeight="1" thickBot="1" x14ac:dyDescent="0.3">
      <c r="A21" s="196" t="s">
        <v>235</v>
      </c>
      <c r="B21" s="51" t="s">
        <v>227</v>
      </c>
      <c r="C21" s="130">
        <v>1.44</v>
      </c>
      <c r="D21" s="130">
        <v>2.7</v>
      </c>
      <c r="E21" s="130">
        <v>2.7</v>
      </c>
      <c r="F21" s="130">
        <v>0.82</v>
      </c>
    </row>
    <row r="22" spans="1:6" ht="18.75" customHeight="1" thickBot="1" x14ac:dyDescent="0.3">
      <c r="A22" s="207"/>
      <c r="B22" s="128" t="s">
        <v>228</v>
      </c>
      <c r="C22" s="129">
        <v>1.9</v>
      </c>
      <c r="D22" s="129">
        <v>2.7</v>
      </c>
      <c r="E22" s="129">
        <v>2.7</v>
      </c>
      <c r="F22" s="129">
        <v>1.01</v>
      </c>
    </row>
    <row r="23" spans="1:6" ht="18.75" customHeight="1" thickBot="1" x14ac:dyDescent="0.3">
      <c r="A23" s="207"/>
      <c r="B23" s="51" t="s">
        <v>229</v>
      </c>
      <c r="C23" s="51">
        <v>0.6</v>
      </c>
      <c r="D23" s="130">
        <v>2.7</v>
      </c>
      <c r="E23" s="130">
        <v>2.7</v>
      </c>
      <c r="F23" s="130">
        <v>1.01</v>
      </c>
    </row>
    <row r="24" spans="1:6" ht="18.75" customHeight="1" thickBot="1" x14ac:dyDescent="0.3">
      <c r="A24" s="207"/>
      <c r="B24" s="128" t="s">
        <v>232</v>
      </c>
      <c r="C24" s="129">
        <v>0.75</v>
      </c>
      <c r="D24" s="129">
        <v>2.7</v>
      </c>
      <c r="E24" s="129">
        <v>2.7</v>
      </c>
      <c r="F24" s="129">
        <v>0.37</v>
      </c>
    </row>
    <row r="25" spans="1:6" ht="18.75" customHeight="1" thickBot="1" x14ac:dyDescent="0.3">
      <c r="A25" s="197"/>
      <c r="B25" s="51" t="s">
        <v>230</v>
      </c>
      <c r="C25" s="130">
        <v>1.95</v>
      </c>
      <c r="D25" s="130">
        <v>2.7</v>
      </c>
      <c r="E25" s="130">
        <v>2.7</v>
      </c>
      <c r="F25" s="130">
        <v>1.01</v>
      </c>
    </row>
    <row r="26" spans="1:6" ht="18.75" customHeight="1" thickBot="1" x14ac:dyDescent="0.3">
      <c r="A26" s="196" t="s">
        <v>236</v>
      </c>
      <c r="B26" s="128" t="s">
        <v>227</v>
      </c>
      <c r="C26" s="129">
        <v>0.32</v>
      </c>
      <c r="D26" s="129">
        <v>2</v>
      </c>
      <c r="E26" s="128">
        <v>2</v>
      </c>
      <c r="F26" s="129">
        <v>0.2</v>
      </c>
    </row>
    <row r="27" spans="1:6" ht="18.75" customHeight="1" thickBot="1" x14ac:dyDescent="0.3">
      <c r="A27" s="208"/>
      <c r="B27" s="51" t="s">
        <v>228</v>
      </c>
      <c r="C27" s="130">
        <v>0.32</v>
      </c>
      <c r="D27" s="130">
        <v>2</v>
      </c>
      <c r="E27" s="51">
        <v>2</v>
      </c>
      <c r="F27" s="130">
        <v>0.2</v>
      </c>
    </row>
    <row r="28" spans="1:6" ht="18.75" customHeight="1" thickBot="1" x14ac:dyDescent="0.3">
      <c r="A28" s="208"/>
      <c r="B28" s="128" t="s">
        <v>229</v>
      </c>
      <c r="C28" s="129">
        <v>0.32</v>
      </c>
      <c r="D28" s="129">
        <v>2</v>
      </c>
      <c r="E28" s="128">
        <v>2</v>
      </c>
      <c r="F28" s="129">
        <v>0.2</v>
      </c>
    </row>
    <row r="29" spans="1:6" ht="18.75" customHeight="1" thickBot="1" x14ac:dyDescent="0.3">
      <c r="A29" s="208"/>
      <c r="B29" s="51" t="s">
        <v>232</v>
      </c>
      <c r="C29" s="130">
        <v>0.32</v>
      </c>
      <c r="D29" s="130">
        <v>2</v>
      </c>
      <c r="E29" s="51">
        <v>2</v>
      </c>
      <c r="F29" s="130">
        <v>0.2</v>
      </c>
    </row>
    <row r="30" spans="1:6" ht="18.75" customHeight="1" thickBot="1" x14ac:dyDescent="0.3">
      <c r="A30" s="197"/>
      <c r="B30" s="128" t="s">
        <v>230</v>
      </c>
      <c r="C30" s="129">
        <v>0.32</v>
      </c>
      <c r="D30" s="129">
        <v>2</v>
      </c>
      <c r="E30" s="128">
        <v>2</v>
      </c>
      <c r="F30" s="129">
        <v>0.2</v>
      </c>
    </row>
    <row r="31" spans="1:6" ht="18.75" customHeight="1" thickBot="1" x14ac:dyDescent="0.3">
      <c r="A31" s="196" t="s">
        <v>237</v>
      </c>
      <c r="B31" s="51" t="s">
        <v>227</v>
      </c>
      <c r="C31" s="130">
        <v>0.32</v>
      </c>
      <c r="D31" s="51">
        <v>1.4</v>
      </c>
      <c r="E31" s="51">
        <v>1.4</v>
      </c>
      <c r="F31" s="130">
        <v>0.2</v>
      </c>
    </row>
    <row r="32" spans="1:6" ht="18.75" customHeight="1" thickBot="1" x14ac:dyDescent="0.3">
      <c r="A32" s="207"/>
      <c r="B32" s="128" t="s">
        <v>228</v>
      </c>
      <c r="C32" s="129">
        <v>0.32</v>
      </c>
      <c r="D32" s="128">
        <v>1.4</v>
      </c>
      <c r="E32" s="128">
        <v>1.4</v>
      </c>
      <c r="F32" s="129">
        <v>0.2</v>
      </c>
    </row>
    <row r="33" spans="1:6" ht="18.75" customHeight="1" thickBot="1" x14ac:dyDescent="0.3">
      <c r="A33" s="207"/>
      <c r="B33" s="51" t="s">
        <v>229</v>
      </c>
      <c r="C33" s="130">
        <v>0.32</v>
      </c>
      <c r="D33" s="51">
        <v>1.4</v>
      </c>
      <c r="E33" s="51">
        <v>1.4</v>
      </c>
      <c r="F33" s="130">
        <v>0.2</v>
      </c>
    </row>
    <row r="34" spans="1:6" ht="18.75" customHeight="1" thickBot="1" x14ac:dyDescent="0.3">
      <c r="A34" s="207"/>
      <c r="B34" s="128" t="s">
        <v>238</v>
      </c>
      <c r="C34" s="129">
        <v>0.32</v>
      </c>
      <c r="D34" s="128">
        <v>1.4</v>
      </c>
      <c r="E34" s="128">
        <v>1.4</v>
      </c>
      <c r="F34" s="129">
        <v>0.2</v>
      </c>
    </row>
    <row r="35" spans="1:6" ht="18.75" customHeight="1" thickBot="1" x14ac:dyDescent="0.3">
      <c r="A35" s="197"/>
      <c r="B35" s="51" t="s">
        <v>230</v>
      </c>
      <c r="C35" s="130">
        <v>0.32</v>
      </c>
      <c r="D35" s="51">
        <v>1.4</v>
      </c>
      <c r="E35" s="51">
        <v>1.4</v>
      </c>
      <c r="F35" s="130">
        <v>0.2</v>
      </c>
    </row>
    <row r="36" spans="1:6" ht="18.75" customHeight="1" thickBot="1" x14ac:dyDescent="0.3">
      <c r="A36" s="196" t="s">
        <v>74</v>
      </c>
      <c r="B36" s="128" t="s">
        <v>227</v>
      </c>
      <c r="C36" s="129">
        <v>0.22</v>
      </c>
      <c r="D36" s="129">
        <v>1</v>
      </c>
      <c r="E36" s="128">
        <v>1</v>
      </c>
      <c r="F36" s="129">
        <v>0.2</v>
      </c>
    </row>
    <row r="37" spans="1:6" ht="18.75" customHeight="1" thickBot="1" x14ac:dyDescent="0.3">
      <c r="A37" s="208"/>
      <c r="B37" s="51" t="s">
        <v>228</v>
      </c>
      <c r="C37" s="130">
        <v>0.22</v>
      </c>
      <c r="D37" s="130">
        <v>1</v>
      </c>
      <c r="E37" s="51">
        <v>1</v>
      </c>
      <c r="F37" s="130">
        <v>0.2</v>
      </c>
    </row>
    <row r="38" spans="1:6" ht="18.75" customHeight="1" thickBot="1" x14ac:dyDescent="0.3">
      <c r="A38" s="208"/>
      <c r="B38" s="128" t="s">
        <v>229</v>
      </c>
      <c r="C38" s="129">
        <v>0.22</v>
      </c>
      <c r="D38" s="129">
        <v>1</v>
      </c>
      <c r="E38" s="128">
        <v>1</v>
      </c>
      <c r="F38" s="129">
        <v>0.2</v>
      </c>
    </row>
    <row r="39" spans="1:6" ht="18.75" customHeight="1" thickBot="1" x14ac:dyDescent="0.3">
      <c r="A39" s="208"/>
      <c r="B39" s="51" t="s">
        <v>232</v>
      </c>
      <c r="C39" s="130">
        <v>0.22</v>
      </c>
      <c r="D39" s="130">
        <v>1</v>
      </c>
      <c r="E39" s="51">
        <v>1</v>
      </c>
      <c r="F39" s="130">
        <v>0.2</v>
      </c>
    </row>
    <row r="40" spans="1:6" ht="18.75" customHeight="1" thickBot="1" x14ac:dyDescent="0.3">
      <c r="A40" s="197"/>
      <c r="B40" s="128" t="s">
        <v>230</v>
      </c>
      <c r="C40" s="129">
        <v>0.22</v>
      </c>
      <c r="D40" s="129">
        <v>1</v>
      </c>
      <c r="E40" s="128">
        <v>1</v>
      </c>
      <c r="F40" s="129">
        <v>0.2</v>
      </c>
    </row>
    <row r="42" spans="1:6" ht="16.5" x14ac:dyDescent="0.3">
      <c r="A42" s="131" t="s">
        <v>239</v>
      </c>
    </row>
  </sheetData>
  <mergeCells count="8">
    <mergeCell ref="A31:A35"/>
    <mergeCell ref="A36:A40"/>
    <mergeCell ref="A2:A5"/>
    <mergeCell ref="A6:A10"/>
    <mergeCell ref="A11:A15"/>
    <mergeCell ref="A16:A20"/>
    <mergeCell ref="A21:A25"/>
    <mergeCell ref="A26:A30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F5" sqref="F5"/>
    </sheetView>
  </sheetViews>
  <sheetFormatPr defaultColWidth="9.140625" defaultRowHeight="15" x14ac:dyDescent="0.25"/>
  <cols>
    <col min="1" max="1" width="22.42578125" style="35" customWidth="1"/>
    <col min="2" max="2" width="27.5703125" style="35" customWidth="1"/>
    <col min="3" max="3" width="12" style="35" customWidth="1"/>
    <col min="4" max="4" width="10.28515625" style="35" customWidth="1"/>
    <col min="5" max="5" width="9.140625" style="35"/>
    <col min="6" max="6" width="26.140625" style="35" customWidth="1"/>
    <col min="7" max="16384" width="9.140625" style="35"/>
  </cols>
  <sheetData>
    <row r="1" spans="1:6" ht="26.25" customHeight="1" thickBot="1" x14ac:dyDescent="0.3">
      <c r="A1" s="132" t="s">
        <v>240</v>
      </c>
      <c r="B1" s="96" t="s">
        <v>144</v>
      </c>
      <c r="C1" s="96" t="s">
        <v>241</v>
      </c>
      <c r="D1" s="133" t="s">
        <v>242</v>
      </c>
      <c r="E1" s="96" t="s">
        <v>243</v>
      </c>
      <c r="F1" s="96" t="s">
        <v>244</v>
      </c>
    </row>
    <row r="2" spans="1:6" ht="26.25" customHeight="1" thickBot="1" x14ac:dyDescent="0.3">
      <c r="A2" s="134" t="s">
        <v>245</v>
      </c>
      <c r="B2" s="127" t="s">
        <v>77</v>
      </c>
      <c r="C2" s="135">
        <v>1.45</v>
      </c>
      <c r="D2" s="127">
        <v>3.7</v>
      </c>
      <c r="E2" s="127">
        <v>3.7</v>
      </c>
      <c r="F2" s="135">
        <v>0.89</v>
      </c>
    </row>
    <row r="3" spans="1:6" ht="26.25" customHeight="1" thickBot="1" x14ac:dyDescent="0.3">
      <c r="A3" s="97" t="s">
        <v>246</v>
      </c>
      <c r="B3" s="130" t="s">
        <v>78</v>
      </c>
      <c r="C3" s="130">
        <v>0.89</v>
      </c>
      <c r="D3" s="51">
        <v>3.7</v>
      </c>
      <c r="E3" s="51">
        <v>3.7</v>
      </c>
      <c r="F3" s="130">
        <v>0.51</v>
      </c>
    </row>
    <row r="4" spans="1:6" ht="26.25" customHeight="1" thickBot="1" x14ac:dyDescent="0.3">
      <c r="A4" s="132" t="s">
        <v>247</v>
      </c>
      <c r="B4" s="128" t="s">
        <v>79</v>
      </c>
      <c r="C4" s="129">
        <v>0.73</v>
      </c>
      <c r="D4" s="129">
        <v>2.7</v>
      </c>
      <c r="E4" s="128">
        <v>2.7</v>
      </c>
      <c r="F4" s="129">
        <v>0.32</v>
      </c>
    </row>
    <row r="5" spans="1:6" ht="26.25" customHeight="1" thickBot="1" x14ac:dyDescent="0.3">
      <c r="A5" s="97" t="s">
        <v>248</v>
      </c>
      <c r="B5" s="51" t="s">
        <v>80</v>
      </c>
      <c r="C5" s="130">
        <v>0.46</v>
      </c>
      <c r="D5" s="130">
        <v>2.7</v>
      </c>
      <c r="E5" s="51">
        <v>2.7</v>
      </c>
      <c r="F5" s="51">
        <v>0.32</v>
      </c>
    </row>
    <row r="6" spans="1:6" ht="26.25" customHeight="1" thickBot="1" x14ac:dyDescent="0.3">
      <c r="A6" s="209" t="s">
        <v>249</v>
      </c>
      <c r="B6" s="128" t="s">
        <v>81</v>
      </c>
      <c r="C6" s="129">
        <v>0.46</v>
      </c>
      <c r="D6" s="129">
        <v>2</v>
      </c>
      <c r="E6" s="128">
        <v>2</v>
      </c>
      <c r="F6" s="128">
        <v>0.32</v>
      </c>
    </row>
    <row r="7" spans="1:6" ht="26.25" customHeight="1" thickBot="1" x14ac:dyDescent="0.3">
      <c r="A7" s="210"/>
      <c r="B7" s="51" t="s">
        <v>82</v>
      </c>
      <c r="C7" s="130">
        <v>0.46</v>
      </c>
      <c r="D7" s="130">
        <v>2</v>
      </c>
      <c r="E7" s="51">
        <v>2</v>
      </c>
      <c r="F7" s="51">
        <v>0.32</v>
      </c>
    </row>
    <row r="8" spans="1:6" ht="26.25" customHeight="1" thickBot="1" x14ac:dyDescent="0.3">
      <c r="A8" s="132" t="s">
        <v>250</v>
      </c>
      <c r="B8" s="128" t="s">
        <v>83</v>
      </c>
      <c r="C8" s="129">
        <v>0.32</v>
      </c>
      <c r="D8" s="128">
        <v>1.4</v>
      </c>
      <c r="E8" s="128">
        <v>1.4</v>
      </c>
      <c r="F8" s="128">
        <v>0.2</v>
      </c>
    </row>
    <row r="9" spans="1:6" ht="26.25" customHeight="1" thickBot="1" x14ac:dyDescent="0.3">
      <c r="A9" s="134" t="s">
        <v>251</v>
      </c>
      <c r="B9" s="127" t="s">
        <v>74</v>
      </c>
      <c r="C9" s="135">
        <v>0.22</v>
      </c>
      <c r="D9" s="135">
        <v>1</v>
      </c>
      <c r="E9" s="135">
        <v>1</v>
      </c>
      <c r="F9" s="127">
        <v>0.15</v>
      </c>
    </row>
    <row r="11" spans="1:6" ht="16.5" x14ac:dyDescent="0.3">
      <c r="A11" s="131" t="s">
        <v>252</v>
      </c>
    </row>
  </sheetData>
  <mergeCells count="1">
    <mergeCell ref="A6:A7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E1" sqref="E1:E2"/>
    </sheetView>
  </sheetViews>
  <sheetFormatPr defaultColWidth="9.140625" defaultRowHeight="15" x14ac:dyDescent="0.25"/>
  <cols>
    <col min="1" max="1" width="24" style="70" customWidth="1"/>
    <col min="2" max="2" width="25.42578125" style="70" customWidth="1"/>
    <col min="3" max="3" width="29" style="70" customWidth="1"/>
    <col min="4" max="4" width="27" style="70" customWidth="1"/>
    <col min="5" max="5" width="34.28515625" style="70" customWidth="1"/>
    <col min="6" max="6" width="21.140625" style="70" customWidth="1"/>
    <col min="7" max="16384" width="9.140625" style="70"/>
  </cols>
  <sheetData>
    <row r="1" spans="1:6" ht="16.5" customHeight="1" x14ac:dyDescent="0.25">
      <c r="A1" s="211" t="s">
        <v>253</v>
      </c>
      <c r="B1" s="211" t="s">
        <v>256</v>
      </c>
      <c r="C1" s="211" t="s">
        <v>254</v>
      </c>
      <c r="D1" s="211" t="s">
        <v>255</v>
      </c>
      <c r="E1" s="212" t="s">
        <v>258</v>
      </c>
      <c r="F1" s="211" t="s">
        <v>257</v>
      </c>
    </row>
    <row r="2" spans="1:6" ht="15.75" thickBot="1" x14ac:dyDescent="0.3">
      <c r="A2" s="202"/>
      <c r="B2" s="202"/>
      <c r="C2" s="202"/>
      <c r="D2" s="202"/>
      <c r="E2" s="206"/>
      <c r="F2" s="202"/>
    </row>
    <row r="3" spans="1:6" ht="16.5" x14ac:dyDescent="0.25">
      <c r="A3" s="79" t="s">
        <v>125</v>
      </c>
      <c r="B3" s="92">
        <v>0.7</v>
      </c>
      <c r="C3" s="92">
        <v>2.9</v>
      </c>
      <c r="D3" s="92">
        <v>20</v>
      </c>
      <c r="E3" s="92">
        <v>0.5</v>
      </c>
      <c r="F3" s="92">
        <v>3283</v>
      </c>
    </row>
    <row r="4" spans="1:6" ht="17.25" thickBot="1" x14ac:dyDescent="0.3">
      <c r="A4" s="98" t="s">
        <v>124</v>
      </c>
      <c r="B4" s="52">
        <v>0.3</v>
      </c>
      <c r="C4" s="52">
        <v>2.8</v>
      </c>
      <c r="D4" s="52">
        <v>20</v>
      </c>
      <c r="E4" s="52">
        <v>0.5</v>
      </c>
      <c r="F4" s="52">
        <v>3283</v>
      </c>
    </row>
    <row r="6" spans="1:6" ht="16.5" x14ac:dyDescent="0.3">
      <c r="A6" s="136" t="s">
        <v>239</v>
      </c>
    </row>
  </sheetData>
  <mergeCells count="6">
    <mergeCell ref="A1:A2"/>
    <mergeCell ref="B1:B2"/>
    <mergeCell ref="C1:C2"/>
    <mergeCell ref="D1:D2"/>
    <mergeCell ref="F1:F2"/>
    <mergeCell ref="E1:E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A8" sqref="A8"/>
    </sheetView>
  </sheetViews>
  <sheetFormatPr defaultColWidth="9.140625" defaultRowHeight="15" x14ac:dyDescent="0.25"/>
  <cols>
    <col min="1" max="1" width="59.140625" style="70" customWidth="1"/>
    <col min="2" max="2" width="20.7109375" style="70" customWidth="1"/>
    <col min="3" max="16384" width="9.140625" style="70"/>
  </cols>
  <sheetData>
    <row r="1" spans="1:2" ht="24" customHeight="1" thickBot="1" x14ac:dyDescent="0.3">
      <c r="A1" s="98" t="s">
        <v>259</v>
      </c>
      <c r="B1" s="101"/>
    </row>
    <row r="2" spans="1:2" ht="24" customHeight="1" x14ac:dyDescent="0.25">
      <c r="A2" s="91" t="s">
        <v>260</v>
      </c>
      <c r="B2" s="92">
        <v>1.657</v>
      </c>
    </row>
    <row r="3" spans="1:2" ht="24" customHeight="1" x14ac:dyDescent="0.25">
      <c r="A3" s="91" t="s">
        <v>261</v>
      </c>
      <c r="B3" s="92">
        <v>1.827</v>
      </c>
    </row>
    <row r="4" spans="1:2" ht="24" customHeight="1" x14ac:dyDescent="0.25">
      <c r="A4" s="91" t="s">
        <v>262</v>
      </c>
      <c r="B4" s="92">
        <v>1.798</v>
      </c>
    </row>
    <row r="5" spans="1:2" ht="24" customHeight="1" x14ac:dyDescent="0.25">
      <c r="A5" s="91" t="s">
        <v>263</v>
      </c>
      <c r="B5" s="92">
        <v>1.708</v>
      </c>
    </row>
    <row r="6" spans="1:2" ht="24" customHeight="1" x14ac:dyDescent="0.25">
      <c r="A6" s="91" t="s">
        <v>264</v>
      </c>
      <c r="B6" s="92">
        <v>1.6619999999999999</v>
      </c>
    </row>
    <row r="7" spans="1:2" ht="24" customHeight="1" x14ac:dyDescent="0.25">
      <c r="A7" s="91" t="s">
        <v>265</v>
      </c>
      <c r="B7" s="92">
        <v>1.657</v>
      </c>
    </row>
    <row r="8" spans="1:2" ht="24" customHeight="1" thickBot="1" x14ac:dyDescent="0.3">
      <c r="A8" s="49" t="s">
        <v>266</v>
      </c>
      <c r="B8" s="52">
        <v>1.657</v>
      </c>
    </row>
    <row r="10" spans="1:2" ht="16.5" x14ac:dyDescent="0.3">
      <c r="A10" s="136" t="s">
        <v>267</v>
      </c>
    </row>
  </sheetData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A41" sqref="A41"/>
    </sheetView>
  </sheetViews>
  <sheetFormatPr defaultColWidth="9.140625" defaultRowHeight="15" x14ac:dyDescent="0.25"/>
  <cols>
    <col min="1" max="1" width="26" style="35" customWidth="1"/>
    <col min="2" max="2" width="19.140625" style="35" customWidth="1"/>
    <col min="3" max="4" width="20.140625" style="35" customWidth="1"/>
    <col min="5" max="16384" width="9.140625" style="35"/>
  </cols>
  <sheetData>
    <row r="1" spans="1:4" ht="17.25" thickBot="1" x14ac:dyDescent="0.3">
      <c r="A1" s="137"/>
      <c r="B1" s="96" t="s">
        <v>268</v>
      </c>
      <c r="C1" s="96" t="s">
        <v>269</v>
      </c>
      <c r="D1" s="96" t="s">
        <v>270</v>
      </c>
    </row>
    <row r="2" spans="1:4" ht="17.25" thickBot="1" x14ac:dyDescent="0.3">
      <c r="A2" s="134" t="s">
        <v>271</v>
      </c>
      <c r="B2" s="127" t="s">
        <v>272</v>
      </c>
      <c r="C2" s="127" t="s">
        <v>273</v>
      </c>
      <c r="D2" s="127">
        <v>0.1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A7" sqref="A7"/>
    </sheetView>
  </sheetViews>
  <sheetFormatPr defaultRowHeight="16.5" x14ac:dyDescent="0.3"/>
  <cols>
    <col min="1" max="1" width="20.140625" style="183" customWidth="1"/>
    <col min="2" max="2" width="42.85546875" style="183" customWidth="1"/>
    <col min="3" max="3" width="25.140625" style="183" customWidth="1"/>
    <col min="4" max="4" width="36.85546875" style="183" customWidth="1"/>
    <col min="5" max="5" width="42.85546875" style="183" customWidth="1"/>
    <col min="6" max="6" width="13.85546875" style="183" customWidth="1"/>
    <col min="7" max="7" width="12.7109375" style="183" customWidth="1"/>
    <col min="8" max="16384" width="9.140625" style="183"/>
  </cols>
  <sheetData>
    <row r="1" spans="1:7" ht="17.25" thickBot="1" x14ac:dyDescent="0.35">
      <c r="A1" s="187"/>
      <c r="B1" s="110" t="s">
        <v>337</v>
      </c>
      <c r="C1" s="110" t="s">
        <v>335</v>
      </c>
      <c r="D1" s="110" t="s">
        <v>336</v>
      </c>
      <c r="E1" s="110" t="s">
        <v>338</v>
      </c>
      <c r="F1" s="188" t="s">
        <v>339</v>
      </c>
      <c r="G1" s="188" t="s">
        <v>340</v>
      </c>
    </row>
    <row r="2" spans="1:7" x14ac:dyDescent="0.3">
      <c r="A2" s="184" t="s">
        <v>334</v>
      </c>
      <c r="B2" s="185">
        <v>28.062856321298625</v>
      </c>
      <c r="C2" s="185">
        <v>16.120344689974999</v>
      </c>
      <c r="D2" s="185">
        <v>2.9228947465399981</v>
      </c>
      <c r="E2" s="185">
        <v>23.929487811660092</v>
      </c>
      <c r="F2" s="186" t="s">
        <v>314</v>
      </c>
      <c r="G2" s="186" t="s">
        <v>314</v>
      </c>
    </row>
    <row r="3" spans="1:7" ht="17.25" thickBot="1" x14ac:dyDescent="0.35">
      <c r="A3" s="110" t="s">
        <v>341</v>
      </c>
      <c r="B3" s="189">
        <v>26.178220764095098</v>
      </c>
      <c r="C3" s="189">
        <v>17.868953880764899</v>
      </c>
      <c r="D3" s="189">
        <v>2.9228947465399981</v>
      </c>
      <c r="E3" s="189">
        <v>25.059849507344133</v>
      </c>
      <c r="F3" s="190">
        <v>21.960968941874668</v>
      </c>
      <c r="G3" s="190">
        <v>3.0988805654694653</v>
      </c>
    </row>
    <row r="5" spans="1:7" x14ac:dyDescent="0.3">
      <c r="A5" s="165" t="s">
        <v>342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U36" sqref="U36"/>
    </sheetView>
  </sheetViews>
  <sheetFormatPr defaultColWidth="9.140625" defaultRowHeight="15" x14ac:dyDescent="0.25"/>
  <cols>
    <col min="1" max="1" width="12.7109375" style="35" customWidth="1"/>
    <col min="2" max="2" width="14" style="35" customWidth="1"/>
    <col min="3" max="3" width="14.85546875" style="35" customWidth="1"/>
    <col min="4" max="5" width="9.140625" style="35"/>
    <col min="6" max="6" width="11.140625" style="35" customWidth="1"/>
    <col min="7" max="8" width="9.140625" style="35"/>
    <col min="9" max="9" width="10.5703125" style="35" customWidth="1"/>
    <col min="10" max="11" width="9.140625" style="35"/>
    <col min="12" max="12" width="10.5703125" style="35" customWidth="1"/>
    <col min="13" max="16384" width="9.140625" style="35"/>
  </cols>
  <sheetData>
    <row r="1" spans="1:12" ht="15" customHeight="1" x14ac:dyDescent="0.25">
      <c r="A1" s="213" t="s">
        <v>190</v>
      </c>
      <c r="B1" s="213" t="s">
        <v>191</v>
      </c>
      <c r="C1" s="213" t="s">
        <v>192</v>
      </c>
      <c r="D1" s="213" t="s">
        <v>141</v>
      </c>
      <c r="E1" s="213"/>
      <c r="F1" s="213"/>
      <c r="G1" s="213" t="s">
        <v>142</v>
      </c>
      <c r="H1" s="213"/>
      <c r="I1" s="213"/>
      <c r="J1" s="213" t="s">
        <v>143</v>
      </c>
      <c r="K1" s="213"/>
      <c r="L1" s="213"/>
    </row>
    <row r="2" spans="1:12" ht="15.75" customHeight="1" thickBot="1" x14ac:dyDescent="0.3">
      <c r="A2" s="214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ht="50.25" thickBot="1" x14ac:dyDescent="0.3">
      <c r="A3" s="100" t="s">
        <v>189</v>
      </c>
      <c r="B3" s="100" t="s">
        <v>193</v>
      </c>
      <c r="C3" s="100" t="s">
        <v>193</v>
      </c>
      <c r="D3" s="100" t="s">
        <v>188</v>
      </c>
      <c r="E3" s="100" t="s">
        <v>194</v>
      </c>
      <c r="F3" s="100" t="s">
        <v>195</v>
      </c>
      <c r="G3" s="100" t="s">
        <v>188</v>
      </c>
      <c r="H3" s="100" t="s">
        <v>194</v>
      </c>
      <c r="I3" s="100" t="s">
        <v>195</v>
      </c>
      <c r="J3" s="100" t="s">
        <v>188</v>
      </c>
      <c r="K3" s="100" t="s">
        <v>194</v>
      </c>
      <c r="L3" s="100" t="s">
        <v>195</v>
      </c>
    </row>
    <row r="4" spans="1:12" ht="16.5" x14ac:dyDescent="0.25">
      <c r="A4" s="113"/>
      <c r="B4" s="99">
        <v>40</v>
      </c>
      <c r="C4" s="178">
        <v>1017.9407812356804</v>
      </c>
      <c r="D4" s="140">
        <v>1.8146406612562815</v>
      </c>
      <c r="E4" s="140">
        <v>1.9312845368333731</v>
      </c>
      <c r="F4" s="141">
        <v>1064.279324313354</v>
      </c>
      <c r="G4" s="140">
        <v>0.7203352058854271</v>
      </c>
      <c r="H4" s="140">
        <v>0.63700480236455348</v>
      </c>
      <c r="I4" s="141">
        <v>884.31718616550904</v>
      </c>
      <c r="J4" s="140">
        <v>0.15187804656885598</v>
      </c>
      <c r="K4" s="140">
        <v>0.16676883279075133</v>
      </c>
      <c r="L4" s="141">
        <v>1098.0443622913231</v>
      </c>
    </row>
    <row r="5" spans="1:12" ht="16.5" x14ac:dyDescent="0.25">
      <c r="A5" s="113"/>
      <c r="B5" s="99">
        <v>50</v>
      </c>
      <c r="C5" s="178">
        <v>1207.0161975007359</v>
      </c>
      <c r="D5" s="140">
        <v>4.3758004533696084</v>
      </c>
      <c r="E5" s="140">
        <v>5.4986289955837817</v>
      </c>
      <c r="F5" s="141">
        <v>1256.5995762785603</v>
      </c>
      <c r="G5" s="140">
        <v>0.83995606059282679</v>
      </c>
      <c r="H5" s="140">
        <v>0.80294865330322462</v>
      </c>
      <c r="I5" s="141">
        <v>955.94125808975889</v>
      </c>
      <c r="J5" s="140">
        <v>0.24385299478092076</v>
      </c>
      <c r="K5" s="140">
        <v>0.28825946019525994</v>
      </c>
      <c r="L5" s="141">
        <v>1182.1034244596187</v>
      </c>
    </row>
    <row r="6" spans="1:12" ht="16.5" x14ac:dyDescent="0.25">
      <c r="A6" s="113" t="s">
        <v>209</v>
      </c>
      <c r="B6" s="99">
        <v>60</v>
      </c>
      <c r="C6" s="178">
        <v>1289.4030612139293</v>
      </c>
      <c r="D6" s="140">
        <v>5.6120986612999397</v>
      </c>
      <c r="E6" s="140">
        <v>7.5060960837769803</v>
      </c>
      <c r="F6" s="141">
        <v>1337.4846981108367</v>
      </c>
      <c r="G6" s="140">
        <v>0.8810420096473589</v>
      </c>
      <c r="H6" s="140">
        <v>0.87041110742958927</v>
      </c>
      <c r="I6" s="141">
        <v>987.93371700626994</v>
      </c>
      <c r="J6" s="140">
        <v>0.34363733646695171</v>
      </c>
      <c r="K6" s="140">
        <v>0.43885530039343318</v>
      </c>
      <c r="L6" s="141">
        <v>1277.0885285791369</v>
      </c>
    </row>
    <row r="7" spans="1:12" ht="16.5" x14ac:dyDescent="0.25">
      <c r="A7" s="113"/>
      <c r="B7" s="99">
        <v>70</v>
      </c>
      <c r="C7" s="178">
        <v>1349.9719264962671</v>
      </c>
      <c r="D7" s="140">
        <v>6.2383844554256012</v>
      </c>
      <c r="E7" s="140">
        <v>8.7174559783565826</v>
      </c>
      <c r="F7" s="141">
        <v>1397.3899878477193</v>
      </c>
      <c r="G7" s="140">
        <v>0.890407506218994</v>
      </c>
      <c r="H7" s="140">
        <v>0.88822824753350815</v>
      </c>
      <c r="I7" s="141">
        <v>997.55251537047366</v>
      </c>
      <c r="J7" s="140">
        <v>0.40343463690094</v>
      </c>
      <c r="K7" s="140">
        <v>0.56261022615484801</v>
      </c>
      <c r="L7" s="141">
        <v>1394.551123514445</v>
      </c>
    </row>
    <row r="8" spans="1:12" ht="17.25" thickBot="1" x14ac:dyDescent="0.3">
      <c r="A8" s="114"/>
      <c r="B8" s="100">
        <v>80</v>
      </c>
      <c r="C8" s="179">
        <v>1378.073940554146</v>
      </c>
      <c r="D8" s="142">
        <v>6.2419954284990151</v>
      </c>
      <c r="E8" s="142">
        <v>8.7255049286101443</v>
      </c>
      <c r="F8" s="143">
        <v>1397.871086026785</v>
      </c>
      <c r="G8" s="142">
        <v>0.90634583125181289</v>
      </c>
      <c r="H8" s="142">
        <v>0.92251003118942132</v>
      </c>
      <c r="I8" s="143">
        <v>1017.8344726485728</v>
      </c>
      <c r="J8" s="142">
        <v>0.63249296250795284</v>
      </c>
      <c r="K8" s="142">
        <v>1.0745499176671445</v>
      </c>
      <c r="L8" s="143">
        <v>1698.9120533552709</v>
      </c>
    </row>
    <row r="9" spans="1:12" ht="16.5" x14ac:dyDescent="0.25">
      <c r="A9" s="113"/>
      <c r="B9" s="99">
        <v>40</v>
      </c>
      <c r="C9" s="178">
        <v>1289.4030612139377</v>
      </c>
      <c r="D9" s="140">
        <v>5.6120986612998873</v>
      </c>
      <c r="E9" s="140">
        <v>7.5060960837769581</v>
      </c>
      <c r="F9" s="141">
        <v>1337.4846981108453</v>
      </c>
      <c r="G9" s="140">
        <v>0.88104200964735357</v>
      </c>
      <c r="H9" s="140">
        <v>0.87041110742958949</v>
      </c>
      <c r="I9" s="141">
        <v>987.9337170062762</v>
      </c>
      <c r="J9" s="140">
        <v>0.34363733646694822</v>
      </c>
      <c r="K9" s="140">
        <v>0.43885530039343218</v>
      </c>
      <c r="L9" s="141">
        <v>1277.0885285791471</v>
      </c>
    </row>
    <row r="10" spans="1:12" ht="16.5" x14ac:dyDescent="0.25">
      <c r="A10" s="113"/>
      <c r="B10" s="99">
        <v>50</v>
      </c>
      <c r="C10" s="178">
        <v>1366.5680274783226</v>
      </c>
      <c r="D10" s="140">
        <v>6.2407027430132427</v>
      </c>
      <c r="E10" s="140">
        <v>8.7225348317805835</v>
      </c>
      <c r="F10" s="141">
        <v>1397.6847145212721</v>
      </c>
      <c r="G10" s="140">
        <v>0.90634583125180923</v>
      </c>
      <c r="H10" s="140">
        <v>0.92251003118942276</v>
      </c>
      <c r="I10" s="141">
        <v>1017.8344726485784</v>
      </c>
      <c r="J10" s="140">
        <v>0.5359927885084228</v>
      </c>
      <c r="K10" s="140">
        <v>0.85435381718970316</v>
      </c>
      <c r="L10" s="141">
        <v>1593.9651344325457</v>
      </c>
    </row>
    <row r="11" spans="1:12" ht="16.5" x14ac:dyDescent="0.25">
      <c r="A11" s="113" t="s">
        <v>326</v>
      </c>
      <c r="B11" s="99">
        <v>60</v>
      </c>
      <c r="C11" s="178">
        <v>1401.3439849949452</v>
      </c>
      <c r="D11" s="140">
        <v>6.2498434118427753</v>
      </c>
      <c r="E11" s="140">
        <v>8.7448727731818057</v>
      </c>
      <c r="F11" s="141">
        <v>1399.2146997813131</v>
      </c>
      <c r="G11" s="140">
        <v>0.94171266173894996</v>
      </c>
      <c r="H11" s="140">
        <v>1.0135856936783798</v>
      </c>
      <c r="I11" s="141">
        <v>1076.3216157747208</v>
      </c>
      <c r="J11" s="140">
        <v>0.74592048738098859</v>
      </c>
      <c r="K11" s="140">
        <v>1.3646765678832773</v>
      </c>
      <c r="L11" s="141">
        <v>1829.5201579391007</v>
      </c>
    </row>
    <row r="12" spans="1:12" ht="16.5" x14ac:dyDescent="0.25">
      <c r="A12" s="113"/>
      <c r="B12" s="99">
        <v>70</v>
      </c>
      <c r="C12" s="178">
        <v>1496.852812972397</v>
      </c>
      <c r="D12" s="140">
        <v>6.3684732314967309</v>
      </c>
      <c r="E12" s="140">
        <v>9.0983889190210849</v>
      </c>
      <c r="F12" s="141">
        <v>1428.6609346213368</v>
      </c>
      <c r="G12" s="140">
        <v>0.95593325448635746</v>
      </c>
      <c r="H12" s="140">
        <v>1.0563388244045826</v>
      </c>
      <c r="I12" s="141">
        <v>1105.0340799914688</v>
      </c>
      <c r="J12" s="140">
        <v>1.1025449228736635</v>
      </c>
      <c r="K12" s="140">
        <v>2.4591781777032669</v>
      </c>
      <c r="L12" s="141">
        <v>2230.4562169618325</v>
      </c>
    </row>
    <row r="13" spans="1:12" ht="17.25" thickBot="1" x14ac:dyDescent="0.3">
      <c r="A13" s="114"/>
      <c r="B13" s="100">
        <v>80</v>
      </c>
      <c r="C13" s="179">
        <v>1698.6684320159452</v>
      </c>
      <c r="D13" s="142">
        <v>6.8311223377211885</v>
      </c>
      <c r="E13" s="142">
        <v>10.614860020600974</v>
      </c>
      <c r="F13" s="143">
        <v>1553.8969287647117</v>
      </c>
      <c r="G13" s="142">
        <v>0.96675705263738487</v>
      </c>
      <c r="H13" s="142">
        <v>1.0945209579651425</v>
      </c>
      <c r="I13" s="143">
        <v>1132.1572001768266</v>
      </c>
      <c r="J13" s="142">
        <v>1.6808955660579863</v>
      </c>
      <c r="K13" s="142">
        <v>4.3919148140820097</v>
      </c>
      <c r="L13" s="143">
        <v>2612.8421674535493</v>
      </c>
    </row>
    <row r="14" spans="1:12" ht="16.5" x14ac:dyDescent="0.25">
      <c r="A14" s="113"/>
      <c r="B14" s="99">
        <v>40</v>
      </c>
      <c r="C14" s="178">
        <v>1378.0739405541594</v>
      </c>
      <c r="D14" s="140">
        <v>6.2419954284989352</v>
      </c>
      <c r="E14" s="140">
        <v>8.7255049286101318</v>
      </c>
      <c r="F14" s="141">
        <v>1397.8710860268006</v>
      </c>
      <c r="G14" s="140">
        <v>0.9063458312518069</v>
      </c>
      <c r="H14" s="140">
        <v>0.92251003118942365</v>
      </c>
      <c r="I14" s="141">
        <v>1017.8344726485822</v>
      </c>
      <c r="J14" s="140">
        <v>0.63249296250795717</v>
      </c>
      <c r="K14" s="140">
        <v>1.0745499176671462</v>
      </c>
      <c r="L14" s="141">
        <v>1698.9120533552621</v>
      </c>
    </row>
    <row r="15" spans="1:12" ht="16.5" x14ac:dyDescent="0.25">
      <c r="A15" s="113"/>
      <c r="B15" s="99">
        <v>50</v>
      </c>
      <c r="C15" s="178">
        <v>1430.5480267861269</v>
      </c>
      <c r="D15" s="140">
        <v>6.3683027577692535</v>
      </c>
      <c r="E15" s="140">
        <v>9.0978544939047925</v>
      </c>
      <c r="F15" s="141">
        <v>1428.6152590351514</v>
      </c>
      <c r="G15" s="140">
        <v>0.94928404090454788</v>
      </c>
      <c r="H15" s="140">
        <v>1.0356684793029585</v>
      </c>
      <c r="I15" s="141">
        <v>1090.9995688077693</v>
      </c>
      <c r="J15" s="140">
        <v>0.77084682609829047</v>
      </c>
      <c r="K15" s="140">
        <v>1.4373697885005265</v>
      </c>
      <c r="L15" s="141">
        <v>1864.6633025343065</v>
      </c>
    </row>
    <row r="16" spans="1:12" ht="16.5" x14ac:dyDescent="0.25">
      <c r="A16" s="113" t="s">
        <v>211</v>
      </c>
      <c r="B16" s="99">
        <v>60</v>
      </c>
      <c r="C16" s="178">
        <v>1698.6684320159493</v>
      </c>
      <c r="D16" s="140">
        <v>6.8311223377211627</v>
      </c>
      <c r="E16" s="140">
        <v>10.614860020600984</v>
      </c>
      <c r="F16" s="141">
        <v>1553.8969287647194</v>
      </c>
      <c r="G16" s="140">
        <v>0.96675705263738432</v>
      </c>
      <c r="H16" s="140">
        <v>1.0945209579651447</v>
      </c>
      <c r="I16" s="141">
        <v>1132.1572001768295</v>
      </c>
      <c r="J16" s="140">
        <v>1.6808955660579992</v>
      </c>
      <c r="K16" s="140">
        <v>4.3919148140820177</v>
      </c>
      <c r="L16" s="141">
        <v>2612.8421674535343</v>
      </c>
    </row>
    <row r="17" spans="1:12" ht="16.5" x14ac:dyDescent="0.25">
      <c r="A17" s="113"/>
      <c r="B17" s="99">
        <v>70</v>
      </c>
      <c r="C17" s="178">
        <v>1782.091113557035</v>
      </c>
      <c r="D17" s="140">
        <v>6.9275729623698812</v>
      </c>
      <c r="E17" s="140">
        <v>10.981534348378071</v>
      </c>
      <c r="F17" s="141">
        <v>1585.1921600868068</v>
      </c>
      <c r="G17" s="140">
        <v>0.96675705263738398</v>
      </c>
      <c r="H17" s="140">
        <v>1.0945209579651438</v>
      </c>
      <c r="I17" s="141">
        <v>1132.1572001768291</v>
      </c>
      <c r="J17" s="140">
        <v>1.9728606411164114</v>
      </c>
      <c r="K17" s="140">
        <v>5.5081774777077985</v>
      </c>
      <c r="L17" s="141">
        <v>2791.9749438514855</v>
      </c>
    </row>
    <row r="18" spans="1:12" ht="17.25" thickBot="1" x14ac:dyDescent="0.3">
      <c r="A18" s="114"/>
      <c r="B18" s="100">
        <v>80</v>
      </c>
      <c r="C18" s="179">
        <v>1874.3595114844534</v>
      </c>
      <c r="D18" s="142">
        <v>7.0803131997654232</v>
      </c>
      <c r="E18" s="142">
        <v>11.638954249897736</v>
      </c>
      <c r="F18" s="143">
        <v>1643.847372498062</v>
      </c>
      <c r="G18" s="142">
        <v>0.97965872855996994</v>
      </c>
      <c r="H18" s="142">
        <v>1.1522724863414024</v>
      </c>
      <c r="I18" s="143">
        <v>1176.1978459939439</v>
      </c>
      <c r="J18" s="142">
        <v>2.1664009192368798</v>
      </c>
      <c r="K18" s="142">
        <v>6.3766724785755606</v>
      </c>
      <c r="L18" s="143">
        <v>2943.4406263184928</v>
      </c>
    </row>
    <row r="19" spans="1:12" ht="17.25" thickBot="1" x14ac:dyDescent="0.3">
      <c r="A19" s="149" t="s">
        <v>313</v>
      </c>
      <c r="B19" s="150" t="s">
        <v>314</v>
      </c>
      <c r="C19" s="180">
        <v>1878.5943049461052</v>
      </c>
      <c r="D19" s="154">
        <v>7.0803131997654232</v>
      </c>
      <c r="E19" s="154">
        <v>11.638954249897736</v>
      </c>
      <c r="F19" s="155">
        <v>1643.847372498062</v>
      </c>
      <c r="G19" s="154">
        <v>0.98848511520835913</v>
      </c>
      <c r="H19" s="154">
        <v>1.2013582424652496</v>
      </c>
      <c r="I19" s="155">
        <v>1215.3528909861427</v>
      </c>
      <c r="J19" s="154">
        <v>2.1685442876221961</v>
      </c>
      <c r="K19" s="154">
        <v>6.3915010186559629</v>
      </c>
      <c r="L19" s="155">
        <v>2947.3693736106393</v>
      </c>
    </row>
    <row r="20" spans="1:12" x14ac:dyDescent="0.25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</row>
    <row r="21" spans="1:12" ht="16.5" x14ac:dyDescent="0.25">
      <c r="A21" s="39" t="s">
        <v>138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</row>
    <row r="22" spans="1:12" x14ac:dyDescent="0.2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</row>
  </sheetData>
  <mergeCells count="6">
    <mergeCell ref="J1:L2"/>
    <mergeCell ref="A1:A2"/>
    <mergeCell ref="B1:B2"/>
    <mergeCell ref="C1:C2"/>
    <mergeCell ref="D1:F2"/>
    <mergeCell ref="G1:I2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C36" sqref="C36"/>
    </sheetView>
  </sheetViews>
  <sheetFormatPr defaultColWidth="9.140625" defaultRowHeight="15" x14ac:dyDescent="0.25"/>
  <cols>
    <col min="1" max="1" width="12.7109375" style="41" customWidth="1"/>
    <col min="2" max="2" width="14" style="41" customWidth="1"/>
    <col min="3" max="3" width="14.85546875" style="41" customWidth="1"/>
    <col min="4" max="5" width="9.140625" style="41"/>
    <col min="6" max="6" width="11.140625" style="41" customWidth="1"/>
    <col min="7" max="8" width="9.140625" style="41"/>
    <col min="9" max="9" width="10.5703125" style="41" customWidth="1"/>
    <col min="10" max="11" width="9.140625" style="41"/>
    <col min="12" max="12" width="10.5703125" style="41" customWidth="1"/>
    <col min="13" max="16384" width="9.140625" style="41"/>
  </cols>
  <sheetData>
    <row r="1" spans="1:12" ht="15" customHeight="1" x14ac:dyDescent="0.25">
      <c r="A1" s="205" t="s">
        <v>190</v>
      </c>
      <c r="B1" s="205" t="s">
        <v>191</v>
      </c>
      <c r="C1" s="205" t="s">
        <v>192</v>
      </c>
      <c r="D1" s="205" t="s">
        <v>141</v>
      </c>
      <c r="E1" s="205"/>
      <c r="F1" s="205"/>
      <c r="G1" s="205" t="s">
        <v>142</v>
      </c>
      <c r="H1" s="205"/>
      <c r="I1" s="205"/>
      <c r="J1" s="205" t="s">
        <v>143</v>
      </c>
      <c r="K1" s="205"/>
      <c r="L1" s="205"/>
    </row>
    <row r="2" spans="1:12" ht="15.75" thickBot="1" x14ac:dyDescent="0.3">
      <c r="A2" s="206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</row>
    <row r="3" spans="1:12" ht="50.25" thickBot="1" x14ac:dyDescent="0.3">
      <c r="A3" s="101" t="s">
        <v>189</v>
      </c>
      <c r="B3" s="101" t="s">
        <v>193</v>
      </c>
      <c r="C3" s="101" t="s">
        <v>193</v>
      </c>
      <c r="D3" s="101" t="s">
        <v>188</v>
      </c>
      <c r="E3" s="101" t="s">
        <v>194</v>
      </c>
      <c r="F3" s="101" t="s">
        <v>195</v>
      </c>
      <c r="G3" s="101" t="s">
        <v>188</v>
      </c>
      <c r="H3" s="101" t="s">
        <v>194</v>
      </c>
      <c r="I3" s="101" t="s">
        <v>195</v>
      </c>
      <c r="J3" s="101" t="s">
        <v>188</v>
      </c>
      <c r="K3" s="101" t="s">
        <v>194</v>
      </c>
      <c r="L3" s="101" t="s">
        <v>195</v>
      </c>
    </row>
    <row r="4" spans="1:12" ht="16.5" x14ac:dyDescent="0.25">
      <c r="A4" s="113"/>
      <c r="B4" s="102">
        <v>40</v>
      </c>
      <c r="C4" s="104">
        <v>1046.0897862694483</v>
      </c>
      <c r="D4" s="138">
        <v>0.16080883649768513</v>
      </c>
      <c r="E4" s="138">
        <v>0.17830558030327931</v>
      </c>
      <c r="F4" s="65">
        <v>1108.804616628428</v>
      </c>
      <c r="G4" s="138">
        <v>0.12144157537997789</v>
      </c>
      <c r="H4" s="138">
        <v>0.11671105215666507</v>
      </c>
      <c r="I4" s="65">
        <v>961.04692146399179</v>
      </c>
      <c r="J4" s="138">
        <v>2.9685449558566434E-3</v>
      </c>
      <c r="K4" s="138">
        <v>3.3480051340272006E-3</v>
      </c>
      <c r="L4" s="65">
        <v>1127.8269939695272</v>
      </c>
    </row>
    <row r="5" spans="1:12" ht="16.5" x14ac:dyDescent="0.25">
      <c r="A5" s="113"/>
      <c r="B5" s="103">
        <v>50</v>
      </c>
      <c r="C5" s="105">
        <v>1185.5296235335163</v>
      </c>
      <c r="D5" s="138">
        <v>0.33366311483556632</v>
      </c>
      <c r="E5" s="138">
        <v>0.4188266014029009</v>
      </c>
      <c r="F5" s="65">
        <v>1255.2379414467323</v>
      </c>
      <c r="G5" s="138">
        <v>0.14146398482873579</v>
      </c>
      <c r="H5" s="138">
        <v>0.14440935214163864</v>
      </c>
      <c r="I5" s="65">
        <v>1020.8206160491569</v>
      </c>
      <c r="J5" s="138">
        <v>4.5564296377395321E-3</v>
      </c>
      <c r="K5" s="138">
        <v>5.4430803641383578E-3</v>
      </c>
      <c r="L5" s="65">
        <v>1194.5933103092309</v>
      </c>
    </row>
    <row r="6" spans="1:12" ht="16.5" x14ac:dyDescent="0.25">
      <c r="A6" s="113" t="s">
        <v>209</v>
      </c>
      <c r="B6" s="103">
        <v>60</v>
      </c>
      <c r="C6" s="105">
        <v>1297.799791072121</v>
      </c>
      <c r="D6" s="138">
        <v>0.48563531963543699</v>
      </c>
      <c r="E6" s="138">
        <v>0.66517130641811451</v>
      </c>
      <c r="F6" s="65">
        <v>1369.693017627824</v>
      </c>
      <c r="G6" s="138">
        <v>0.15586593446222716</v>
      </c>
      <c r="H6" s="138">
        <v>0.1674304854134441</v>
      </c>
      <c r="I6" s="65">
        <v>1074.1955000694493</v>
      </c>
      <c r="J6" s="138">
        <v>6.2442474255610565E-3</v>
      </c>
      <c r="K6" s="138">
        <v>8.0421847131894129E-3</v>
      </c>
      <c r="L6" s="65">
        <v>1287.9349848099282</v>
      </c>
    </row>
    <row r="7" spans="1:12" ht="16.5" x14ac:dyDescent="0.25">
      <c r="A7" s="113"/>
      <c r="B7" s="103">
        <v>70</v>
      </c>
      <c r="C7" s="105">
        <v>1404.9242212501135</v>
      </c>
      <c r="D7" s="138">
        <v>0.61253816033785546</v>
      </c>
      <c r="E7" s="138">
        <v>0.91099580928275981</v>
      </c>
      <c r="F7" s="65">
        <v>1487.2474374172625</v>
      </c>
      <c r="G7" s="138">
        <v>0.15983506766612035</v>
      </c>
      <c r="H7" s="138">
        <v>0.1748472979869756</v>
      </c>
      <c r="I7" s="65">
        <v>1093.9232581439155</v>
      </c>
      <c r="J7" s="138">
        <v>6.2651720317999969E-3</v>
      </c>
      <c r="K7" s="138">
        <v>8.0848405359611793E-3</v>
      </c>
      <c r="L7" s="65">
        <v>1290.4419056532097</v>
      </c>
    </row>
    <row r="8" spans="1:12" ht="17.25" thickBot="1" x14ac:dyDescent="0.3">
      <c r="A8" s="114"/>
      <c r="B8" s="101">
        <v>80</v>
      </c>
      <c r="C8" s="106">
        <v>1447.2381662503794</v>
      </c>
      <c r="D8" s="139">
        <v>0.64566859474228089</v>
      </c>
      <c r="E8" s="139">
        <v>0.98531715123058616</v>
      </c>
      <c r="F8" s="66">
        <v>1526.0416245332115</v>
      </c>
      <c r="G8" s="139">
        <v>0.16411551610070596</v>
      </c>
      <c r="H8" s="139">
        <v>0.18424848574404917</v>
      </c>
      <c r="I8" s="66">
        <v>1122.6756014403236</v>
      </c>
      <c r="J8" s="139">
        <v>1.0536285070935483E-2</v>
      </c>
      <c r="K8" s="139">
        <v>1.7633348545614949E-2</v>
      </c>
      <c r="L8" s="66">
        <v>1673.5830918486474</v>
      </c>
    </row>
    <row r="9" spans="1:12" ht="16.5" x14ac:dyDescent="0.25">
      <c r="A9" s="113"/>
      <c r="B9" s="169">
        <v>40</v>
      </c>
      <c r="C9" s="104">
        <v>1297.7997910721201</v>
      </c>
      <c r="D9" s="138">
        <v>0.48563531963543705</v>
      </c>
      <c r="E9" s="138">
        <v>0.66517130641811339</v>
      </c>
      <c r="F9" s="65">
        <v>1369.6930176278215</v>
      </c>
      <c r="G9" s="138">
        <v>0.15586593446222691</v>
      </c>
      <c r="H9" s="138">
        <v>0.1674304854134443</v>
      </c>
      <c r="I9" s="65">
        <v>1074.1955000694522</v>
      </c>
      <c r="J9" s="138">
        <v>6.2442474255610557E-3</v>
      </c>
      <c r="K9" s="138">
        <v>8.0421847131894094E-3</v>
      </c>
      <c r="L9" s="65">
        <v>1287.934984809928</v>
      </c>
    </row>
    <row r="10" spans="1:12" ht="16.5" x14ac:dyDescent="0.25">
      <c r="A10" s="113"/>
      <c r="B10" s="171">
        <v>50</v>
      </c>
      <c r="C10" s="105">
        <v>1421.7601228949311</v>
      </c>
      <c r="D10" s="138">
        <v>0.62480126037561423</v>
      </c>
      <c r="E10" s="138">
        <v>0.93698143276840962</v>
      </c>
      <c r="F10" s="65">
        <v>1499.6471553292333</v>
      </c>
      <c r="G10" s="138">
        <v>0.16411551610070596</v>
      </c>
      <c r="H10" s="138">
        <v>0.18424848574404937</v>
      </c>
      <c r="I10" s="65">
        <v>1122.6756014403247</v>
      </c>
      <c r="J10" s="138">
        <v>7.99817888413344E-3</v>
      </c>
      <c r="K10" s="138">
        <v>1.1791986357628095E-2</v>
      </c>
      <c r="L10" s="65">
        <v>1474.3339113133243</v>
      </c>
    </row>
    <row r="11" spans="1:12" ht="16.5" x14ac:dyDescent="0.25">
      <c r="A11" s="113" t="s">
        <v>326</v>
      </c>
      <c r="B11" s="171">
        <v>60</v>
      </c>
      <c r="C11" s="105">
        <v>1611.4989648109058</v>
      </c>
      <c r="D11" s="138">
        <v>0.78025943204305492</v>
      </c>
      <c r="E11" s="138">
        <v>1.3249896410649997</v>
      </c>
      <c r="F11" s="65">
        <v>1698.1398579131646</v>
      </c>
      <c r="G11" s="138">
        <v>0.17493559655350921</v>
      </c>
      <c r="H11" s="138">
        <v>0.21268589781829048</v>
      </c>
      <c r="I11" s="65">
        <v>1215.7954241933501</v>
      </c>
      <c r="J11" s="138">
        <v>1.1558743839287098E-2</v>
      </c>
      <c r="K11" s="138">
        <v>2.0247164624122176E-2</v>
      </c>
      <c r="L11" s="65">
        <v>1751.6751738457895</v>
      </c>
    </row>
    <row r="12" spans="1:12" ht="16.5" x14ac:dyDescent="0.25">
      <c r="A12" s="113"/>
      <c r="B12" s="171">
        <v>70</v>
      </c>
      <c r="C12" s="105">
        <v>1653.2592729847488</v>
      </c>
      <c r="D12" s="138">
        <v>0.8056343840200233</v>
      </c>
      <c r="E12" s="138">
        <v>1.3978849174276688</v>
      </c>
      <c r="F12" s="65">
        <v>1735.135621263312</v>
      </c>
      <c r="G12" s="138">
        <v>0.17993238432818653</v>
      </c>
      <c r="H12" s="138">
        <v>0.22716619282887074</v>
      </c>
      <c r="I12" s="65">
        <v>1262.5086566658974</v>
      </c>
      <c r="J12" s="138">
        <v>1.4045454931439568E-2</v>
      </c>
      <c r="K12" s="138">
        <v>2.7567067269442254E-2</v>
      </c>
      <c r="L12" s="65">
        <v>1962.703764599016</v>
      </c>
    </row>
    <row r="13" spans="1:12" ht="17.25" thickBot="1" x14ac:dyDescent="0.3">
      <c r="A13" s="114"/>
      <c r="B13" s="170">
        <v>80</v>
      </c>
      <c r="C13" s="106">
        <v>1746.1171524296999</v>
      </c>
      <c r="D13" s="139">
        <v>0.84705664403947278</v>
      </c>
      <c r="E13" s="139">
        <v>1.536021600548874</v>
      </c>
      <c r="F13" s="66">
        <v>1813.3634997818347</v>
      </c>
      <c r="G13" s="139">
        <v>0.18454036510757349</v>
      </c>
      <c r="H13" s="139">
        <v>0.24308237205935895</v>
      </c>
      <c r="I13" s="66">
        <v>1317.2314464516194</v>
      </c>
      <c r="J13" s="139">
        <v>2.5848994715124043E-2</v>
      </c>
      <c r="K13" s="139">
        <v>6.7320632503745731E-2</v>
      </c>
      <c r="L13" s="66">
        <v>2604.3810695801239</v>
      </c>
    </row>
    <row r="14" spans="1:12" ht="16.5" x14ac:dyDescent="0.25">
      <c r="A14" s="113"/>
      <c r="B14" s="103">
        <v>40</v>
      </c>
      <c r="C14" s="105">
        <v>1447.2381662503733</v>
      </c>
      <c r="D14" s="138">
        <v>0.64566859474228333</v>
      </c>
      <c r="E14" s="138">
        <v>0.98531715123058405</v>
      </c>
      <c r="F14" s="65">
        <v>1526.0416245332024</v>
      </c>
      <c r="G14" s="138">
        <v>0.16411551610070593</v>
      </c>
      <c r="H14" s="138">
        <v>0.18424848574404959</v>
      </c>
      <c r="I14" s="65">
        <v>1122.6756014403263</v>
      </c>
      <c r="J14" s="138">
        <v>1.0536285070935481E-2</v>
      </c>
      <c r="K14" s="138">
        <v>1.7633348545614949E-2</v>
      </c>
      <c r="L14" s="65">
        <v>1673.5830918486477</v>
      </c>
    </row>
    <row r="15" spans="1:12" ht="16.5" x14ac:dyDescent="0.25">
      <c r="A15" s="113"/>
      <c r="B15" s="103">
        <v>50</v>
      </c>
      <c r="C15" s="105">
        <v>1642.3212974056912</v>
      </c>
      <c r="D15" s="138">
        <v>0.80201777741433411</v>
      </c>
      <c r="E15" s="138">
        <v>1.3867498174291721</v>
      </c>
      <c r="F15" s="65">
        <v>1729.0761582617099</v>
      </c>
      <c r="G15" s="138">
        <v>0.17730631013135931</v>
      </c>
      <c r="H15" s="138">
        <v>0.21926089066940849</v>
      </c>
      <c r="I15" s="65">
        <v>1236.6220384766154</v>
      </c>
      <c r="J15" s="138">
        <v>1.254878335062767E-2</v>
      </c>
      <c r="K15" s="138">
        <v>2.2963232093372983E-2</v>
      </c>
      <c r="L15" s="65">
        <v>1829.917008824955</v>
      </c>
    </row>
    <row r="16" spans="1:12" ht="16.5" x14ac:dyDescent="0.25">
      <c r="A16" s="113" t="s">
        <v>211</v>
      </c>
      <c r="B16" s="103">
        <v>60</v>
      </c>
      <c r="C16" s="105">
        <v>1746.117152429696</v>
      </c>
      <c r="D16" s="138">
        <v>0.84705664403947423</v>
      </c>
      <c r="E16" s="138">
        <v>1.5360216005488723</v>
      </c>
      <c r="F16" s="65">
        <v>1813.3634997818292</v>
      </c>
      <c r="G16" s="138">
        <v>0.18454036510757368</v>
      </c>
      <c r="H16" s="138">
        <v>0.2430823720593592</v>
      </c>
      <c r="I16" s="65">
        <v>1317.2314464516194</v>
      </c>
      <c r="J16" s="138">
        <v>2.584899471512405E-2</v>
      </c>
      <c r="K16" s="138">
        <v>6.7320632503745759E-2</v>
      </c>
      <c r="L16" s="65">
        <v>2604.3810695801244</v>
      </c>
    </row>
    <row r="17" spans="1:12" ht="16.5" x14ac:dyDescent="0.25">
      <c r="A17" s="113"/>
      <c r="B17" s="103">
        <v>70</v>
      </c>
      <c r="C17" s="105">
        <v>1772.139344139543</v>
      </c>
      <c r="D17" s="138">
        <v>0.85406182032647104</v>
      </c>
      <c r="E17" s="138">
        <v>1.5625672589719712</v>
      </c>
      <c r="F17" s="65">
        <v>1829.5716092011571</v>
      </c>
      <c r="G17" s="138">
        <v>0.18597568079331883</v>
      </c>
      <c r="H17" s="138">
        <v>0.24834792406004114</v>
      </c>
      <c r="I17" s="65">
        <v>1335.3784914278051</v>
      </c>
      <c r="J17" s="138">
        <v>3.0824773560748205E-2</v>
      </c>
      <c r="K17" s="138">
        <v>8.6801986084136043E-2</v>
      </c>
      <c r="L17" s="65">
        <v>2815.9813052014879</v>
      </c>
    </row>
    <row r="18" spans="1:12" ht="17.25" thickBot="1" x14ac:dyDescent="0.3">
      <c r="A18" s="114"/>
      <c r="B18" s="101">
        <v>80</v>
      </c>
      <c r="C18" s="106">
        <v>1877.6672814197034</v>
      </c>
      <c r="D18" s="139">
        <v>0.86235877265741967</v>
      </c>
      <c r="E18" s="139">
        <v>1.5990120229197364</v>
      </c>
      <c r="F18" s="66">
        <v>1854.2305982372832</v>
      </c>
      <c r="G18" s="139">
        <v>0.18975427966542419</v>
      </c>
      <c r="H18" s="139">
        <v>0.26562149695982001</v>
      </c>
      <c r="I18" s="66">
        <v>1399.8182145254659</v>
      </c>
      <c r="J18" s="139">
        <v>6.1875736528972769E-2</v>
      </c>
      <c r="K18" s="139">
        <v>0.22706678081586235</v>
      </c>
      <c r="L18" s="66">
        <v>3669.7224720636709</v>
      </c>
    </row>
    <row r="19" spans="1:12" ht="17.25" thickBot="1" x14ac:dyDescent="0.3">
      <c r="A19" s="153" t="s">
        <v>313</v>
      </c>
      <c r="B19" s="50" t="s">
        <v>314</v>
      </c>
      <c r="C19" s="151">
        <v>2784.4458900849208</v>
      </c>
      <c r="D19" s="152">
        <v>0.86235877265741967</v>
      </c>
      <c r="E19" s="152">
        <v>1.5990120229197364</v>
      </c>
      <c r="F19" s="181">
        <v>1854.2305982372832</v>
      </c>
      <c r="G19" s="152">
        <v>0.1946348788383582</v>
      </c>
      <c r="H19" s="152">
        <v>0.29260489663777195</v>
      </c>
      <c r="I19" s="181">
        <v>1503.3528336962495</v>
      </c>
      <c r="J19" s="152">
        <v>0.15408112209044172</v>
      </c>
      <c r="K19" s="152">
        <v>1.4805552563401669</v>
      </c>
      <c r="L19" s="181">
        <v>9608.933503684626</v>
      </c>
    </row>
    <row r="21" spans="1:12" ht="16.5" x14ac:dyDescent="0.25">
      <c r="A21" s="39" t="s">
        <v>138</v>
      </c>
    </row>
  </sheetData>
  <mergeCells count="6">
    <mergeCell ref="J1:L2"/>
    <mergeCell ref="A1:A2"/>
    <mergeCell ref="B1:B2"/>
    <mergeCell ref="C1:C2"/>
    <mergeCell ref="D1:F2"/>
    <mergeCell ref="G1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showGridLines="0" workbookViewId="0">
      <selection activeCell="A24" sqref="A24"/>
    </sheetView>
  </sheetViews>
  <sheetFormatPr defaultColWidth="8.85546875" defaultRowHeight="16.5" x14ac:dyDescent="0.3"/>
  <cols>
    <col min="1" max="1" width="25.42578125" style="1" customWidth="1"/>
    <col min="2" max="3" width="41.85546875" style="1" customWidth="1"/>
    <col min="4" max="16384" width="8.85546875" style="1"/>
  </cols>
  <sheetData>
    <row r="1" spans="1:3" x14ac:dyDescent="0.3">
      <c r="A1" s="6" t="s">
        <v>64</v>
      </c>
      <c r="B1" s="6" t="s">
        <v>65</v>
      </c>
      <c r="C1" s="6" t="s">
        <v>66</v>
      </c>
    </row>
    <row r="2" spans="1:3" x14ac:dyDescent="0.3">
      <c r="A2" s="1" t="s">
        <v>67</v>
      </c>
      <c r="B2" s="4">
        <v>5396796.4299999932</v>
      </c>
      <c r="C2" s="5">
        <f>B2/$B$10</f>
        <v>4.1218484817940923E-2</v>
      </c>
    </row>
    <row r="3" spans="1:3" x14ac:dyDescent="0.3">
      <c r="A3" s="1" t="s">
        <v>68</v>
      </c>
      <c r="B3" s="4">
        <v>14749417.220000017</v>
      </c>
      <c r="C3" s="5">
        <f t="shared" ref="C3:C9" si="0">B3/$B$10</f>
        <v>0.11264990956052198</v>
      </c>
    </row>
    <row r="4" spans="1:3" x14ac:dyDescent="0.3">
      <c r="A4" s="1" t="s">
        <v>69</v>
      </c>
      <c r="B4" s="4">
        <v>24491440.240000002</v>
      </c>
      <c r="C4" s="5">
        <f t="shared" si="0"/>
        <v>0.18705542645453252</v>
      </c>
    </row>
    <row r="5" spans="1:3" x14ac:dyDescent="0.3">
      <c r="A5" s="1" t="s">
        <v>70</v>
      </c>
      <c r="B5" s="4">
        <v>40388584.349999934</v>
      </c>
      <c r="C5" s="5">
        <f t="shared" si="0"/>
        <v>0.30847119628127251</v>
      </c>
    </row>
    <row r="6" spans="1:3" x14ac:dyDescent="0.3">
      <c r="A6" s="1" t="s">
        <v>71</v>
      </c>
      <c r="B6" s="4">
        <v>21801202.969999969</v>
      </c>
      <c r="C6" s="5">
        <f t="shared" si="0"/>
        <v>0.16650851394663285</v>
      </c>
    </row>
    <row r="7" spans="1:3" x14ac:dyDescent="0.3">
      <c r="A7" s="1" t="s">
        <v>72</v>
      </c>
      <c r="B7" s="4">
        <v>10169669.739999989</v>
      </c>
      <c r="C7" s="5">
        <f t="shared" si="0"/>
        <v>7.7671704541515063E-2</v>
      </c>
    </row>
    <row r="8" spans="1:3" x14ac:dyDescent="0.3">
      <c r="A8" s="1" t="s">
        <v>73</v>
      </c>
      <c r="B8" s="4">
        <v>6646402.4899999946</v>
      </c>
      <c r="C8" s="5">
        <f t="shared" si="0"/>
        <v>5.0762455779342755E-2</v>
      </c>
    </row>
    <row r="9" spans="1:3" x14ac:dyDescent="0.3">
      <c r="A9" s="7" t="s">
        <v>74</v>
      </c>
      <c r="B9" s="8">
        <v>7287947.3800000101</v>
      </c>
      <c r="C9" s="9">
        <f t="shared" si="0"/>
        <v>5.5662308618241341E-2</v>
      </c>
    </row>
    <row r="10" spans="1:3" x14ac:dyDescent="0.3">
      <c r="B10" s="4">
        <f>SUM(B2:B9)</f>
        <v>130931460.81999992</v>
      </c>
    </row>
    <row r="11" spans="1:3" x14ac:dyDescent="0.3">
      <c r="A11" s="76" t="s">
        <v>105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showGridLines="0" workbookViewId="0">
      <selection activeCell="A12" sqref="A12"/>
    </sheetView>
  </sheetViews>
  <sheetFormatPr defaultColWidth="8.85546875" defaultRowHeight="16.5" x14ac:dyDescent="0.3"/>
  <cols>
    <col min="1" max="1" width="46.85546875" style="1" customWidth="1"/>
    <col min="2" max="2" width="43" style="1" customWidth="1"/>
    <col min="3" max="3" width="34.7109375" style="1" customWidth="1"/>
    <col min="4" max="16384" width="8.85546875" style="1"/>
  </cols>
  <sheetData>
    <row r="1" spans="1:4" x14ac:dyDescent="0.3">
      <c r="A1" s="6" t="s">
        <v>75</v>
      </c>
      <c r="B1" s="6" t="s">
        <v>65</v>
      </c>
      <c r="C1" s="6" t="s">
        <v>66</v>
      </c>
    </row>
    <row r="2" spans="1:4" x14ac:dyDescent="0.3">
      <c r="A2" s="10" t="s">
        <v>76</v>
      </c>
      <c r="B2" s="4">
        <v>27554596.749999907</v>
      </c>
      <c r="C2" s="5">
        <f>B2/$B$11</f>
        <v>0.25793556822009267</v>
      </c>
    </row>
    <row r="3" spans="1:4" x14ac:dyDescent="0.3">
      <c r="A3" s="10" t="s">
        <v>77</v>
      </c>
      <c r="B3" s="4">
        <v>1855071.99</v>
      </c>
      <c r="C3" s="5">
        <f t="shared" ref="C3:C10" si="0">B3/$B$11</f>
        <v>1.7365126122915579E-2</v>
      </c>
      <c r="D3" s="5"/>
    </row>
    <row r="4" spans="1:4" x14ac:dyDescent="0.3">
      <c r="A4" s="10" t="s">
        <v>78</v>
      </c>
      <c r="B4" s="4">
        <v>1678669.119999998</v>
      </c>
      <c r="C4" s="5">
        <f t="shared" si="0"/>
        <v>1.57138381392108E-2</v>
      </c>
      <c r="D4" s="5"/>
    </row>
    <row r="5" spans="1:4" x14ac:dyDescent="0.3">
      <c r="A5" s="10" t="s">
        <v>79</v>
      </c>
      <c r="B5" s="4">
        <v>1319569.280000001</v>
      </c>
      <c r="C5" s="5">
        <f t="shared" si="0"/>
        <v>1.2352343789701077E-2</v>
      </c>
      <c r="D5" s="5"/>
    </row>
    <row r="6" spans="1:4" x14ac:dyDescent="0.3">
      <c r="A6" s="10" t="s">
        <v>80</v>
      </c>
      <c r="B6" s="4">
        <v>3772644.6000000038</v>
      </c>
      <c r="C6" s="5">
        <f t="shared" si="0"/>
        <v>3.5315313717790793E-2</v>
      </c>
      <c r="D6" s="5"/>
    </row>
    <row r="7" spans="1:4" x14ac:dyDescent="0.3">
      <c r="A7" s="10" t="s">
        <v>81</v>
      </c>
      <c r="B7" s="4">
        <v>7742423.0199999884</v>
      </c>
      <c r="C7" s="5">
        <f t="shared" si="0"/>
        <v>7.2475975576163351E-2</v>
      </c>
      <c r="D7" s="5"/>
    </row>
    <row r="8" spans="1:4" x14ac:dyDescent="0.3">
      <c r="A8" s="10" t="s">
        <v>82</v>
      </c>
      <c r="B8" s="4">
        <v>15329028.440000014</v>
      </c>
      <c r="C8" s="5">
        <f t="shared" si="0"/>
        <v>0.14349335963094353</v>
      </c>
      <c r="D8" s="5"/>
    </row>
    <row r="9" spans="1:4" x14ac:dyDescent="0.3">
      <c r="A9" s="10" t="s">
        <v>83</v>
      </c>
      <c r="B9" s="4">
        <v>30650166.930000115</v>
      </c>
      <c r="C9" s="5">
        <f t="shared" si="0"/>
        <v>0.28691286230237795</v>
      </c>
      <c r="D9" s="5"/>
    </row>
    <row r="10" spans="1:4" x14ac:dyDescent="0.3">
      <c r="A10" s="12" t="s">
        <v>74</v>
      </c>
      <c r="B10" s="8">
        <v>16925271.080000017</v>
      </c>
      <c r="C10" s="9">
        <f t="shared" si="0"/>
        <v>0.15843561250080429</v>
      </c>
      <c r="D10" s="5"/>
    </row>
    <row r="11" spans="1:4" x14ac:dyDescent="0.3">
      <c r="B11" s="11">
        <f>SUM(B2:B10)</f>
        <v>106827441.21000004</v>
      </c>
    </row>
    <row r="12" spans="1:4" x14ac:dyDescent="0.3">
      <c r="A12" s="76" t="s">
        <v>105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workbookViewId="0">
      <selection activeCell="A11" sqref="A11"/>
    </sheetView>
  </sheetViews>
  <sheetFormatPr defaultRowHeight="16.5" x14ac:dyDescent="0.3"/>
  <cols>
    <col min="1" max="1" width="33.7109375" style="13" bestFit="1" customWidth="1"/>
    <col min="2" max="2" width="29.28515625" style="13" customWidth="1"/>
    <col min="3" max="3" width="28.42578125" style="13" bestFit="1" customWidth="1"/>
  </cols>
  <sheetData>
    <row r="1" spans="1:3" x14ac:dyDescent="0.3">
      <c r="A1" s="6" t="s">
        <v>106</v>
      </c>
      <c r="B1" s="6" t="s">
        <v>65</v>
      </c>
      <c r="C1" s="6" t="s">
        <v>66</v>
      </c>
    </row>
    <row r="2" spans="1:3" x14ac:dyDescent="0.3">
      <c r="A2" s="191" t="s">
        <v>84</v>
      </c>
      <c r="B2" s="191"/>
      <c r="C2" s="191"/>
    </row>
    <row r="3" spans="1:3" x14ac:dyDescent="0.3">
      <c r="A3" s="13" t="s">
        <v>85</v>
      </c>
      <c r="B3" s="14">
        <v>38147304.109999783</v>
      </c>
      <c r="C3" s="15">
        <f>B3/B5</f>
        <v>0.38845953944667128</v>
      </c>
    </row>
    <row r="4" spans="1:3" x14ac:dyDescent="0.3">
      <c r="A4" s="13" t="s">
        <v>86</v>
      </c>
      <c r="B4" s="14">
        <v>60054182.110000081</v>
      </c>
      <c r="C4" s="15">
        <f>B4/B5</f>
        <v>0.61154046055332867</v>
      </c>
    </row>
    <row r="5" spans="1:3" x14ac:dyDescent="0.3">
      <c r="A5" s="17" t="s">
        <v>87</v>
      </c>
      <c r="B5" s="18">
        <f>SUM(B3:B4)</f>
        <v>98201486.219999865</v>
      </c>
      <c r="C5" s="19"/>
    </row>
    <row r="6" spans="1:3" x14ac:dyDescent="0.3">
      <c r="A6" s="191" t="s">
        <v>88</v>
      </c>
      <c r="B6" s="191"/>
      <c r="C6" s="191"/>
    </row>
    <row r="7" spans="1:3" x14ac:dyDescent="0.3">
      <c r="A7" s="13" t="s">
        <v>85</v>
      </c>
      <c r="B7" s="14">
        <v>66312892.399999805</v>
      </c>
      <c r="C7" s="15">
        <f>B7/B9</f>
        <v>0.67527381664509367</v>
      </c>
    </row>
    <row r="8" spans="1:3" x14ac:dyDescent="0.3">
      <c r="A8" s="13" t="s">
        <v>86</v>
      </c>
      <c r="B8" s="14">
        <v>31888593.819999944</v>
      </c>
      <c r="C8" s="15">
        <f>B8/B9</f>
        <v>0.32472618335490633</v>
      </c>
    </row>
    <row r="9" spans="1:3" x14ac:dyDescent="0.3">
      <c r="A9" s="17" t="s">
        <v>87</v>
      </c>
      <c r="B9" s="18">
        <f>SUM(B7:B8)</f>
        <v>98201486.219999745</v>
      </c>
      <c r="C9" s="19"/>
    </row>
    <row r="10" spans="1:3" x14ac:dyDescent="0.3">
      <c r="A10" s="192" t="s">
        <v>89</v>
      </c>
      <c r="B10" s="192"/>
      <c r="C10" s="192"/>
    </row>
    <row r="11" spans="1:3" x14ac:dyDescent="0.3">
      <c r="A11" s="13" t="s">
        <v>85</v>
      </c>
      <c r="B11" s="14">
        <v>35266112.410000123</v>
      </c>
      <c r="C11" s="15">
        <f>B11/B13</f>
        <v>0.35911994581216172</v>
      </c>
    </row>
    <row r="12" spans="1:3" x14ac:dyDescent="0.3">
      <c r="A12" s="13" t="s">
        <v>86</v>
      </c>
      <c r="B12" s="14">
        <v>62935373.809999824</v>
      </c>
      <c r="C12" s="15">
        <f>B12/B13</f>
        <v>0.64088005418783833</v>
      </c>
    </row>
    <row r="13" spans="1:3" x14ac:dyDescent="0.3">
      <c r="A13" s="17" t="s">
        <v>87</v>
      </c>
      <c r="B13" s="18">
        <f>SUM(B11:B12)</f>
        <v>98201486.219999939</v>
      </c>
      <c r="C13" s="19"/>
    </row>
    <row r="14" spans="1:3" x14ac:dyDescent="0.3">
      <c r="A14" s="191" t="s">
        <v>90</v>
      </c>
      <c r="B14" s="191"/>
      <c r="C14" s="191"/>
    </row>
    <row r="15" spans="1:3" x14ac:dyDescent="0.3">
      <c r="A15" s="13" t="s">
        <v>91</v>
      </c>
      <c r="B15" s="14">
        <v>21529670.640000001</v>
      </c>
      <c r="C15" s="15">
        <f>B15/($B$23-$B$22)</f>
        <v>0.30533263849188702</v>
      </c>
    </row>
    <row r="16" spans="1:3" x14ac:dyDescent="0.3">
      <c r="A16" s="13" t="s">
        <v>92</v>
      </c>
      <c r="B16" s="14">
        <v>2003584.7000000018</v>
      </c>
      <c r="C16" s="15">
        <f t="shared" ref="C16:C21" si="0">B16/($B$23-$B$22)</f>
        <v>2.8414731145788512E-2</v>
      </c>
    </row>
    <row r="17" spans="1:3" x14ac:dyDescent="0.3">
      <c r="A17" s="13" t="s">
        <v>93</v>
      </c>
      <c r="B17" s="14">
        <v>1665002.3199999975</v>
      </c>
      <c r="C17" s="15">
        <f t="shared" si="0"/>
        <v>2.361297392614049E-2</v>
      </c>
    </row>
    <row r="18" spans="1:3" x14ac:dyDescent="0.3">
      <c r="A18" s="13" t="s">
        <v>94</v>
      </c>
      <c r="B18" s="14">
        <v>11712814.459999995</v>
      </c>
      <c r="C18" s="15">
        <f t="shared" si="0"/>
        <v>0.16611050875034314</v>
      </c>
    </row>
    <row r="19" spans="1:3" x14ac:dyDescent="0.3">
      <c r="A19" s="13" t="s">
        <v>95</v>
      </c>
      <c r="B19" s="14">
        <v>9170205.140000008</v>
      </c>
      <c r="C19" s="15">
        <f t="shared" si="0"/>
        <v>0.13005135924866459</v>
      </c>
    </row>
    <row r="20" spans="1:3" x14ac:dyDescent="0.3">
      <c r="A20" s="13" t="s">
        <v>96</v>
      </c>
      <c r="B20" s="14">
        <v>530702.79000000015</v>
      </c>
      <c r="C20" s="15">
        <f t="shared" si="0"/>
        <v>7.5263986075406993E-3</v>
      </c>
    </row>
    <row r="21" spans="1:3" x14ac:dyDescent="0.3">
      <c r="A21" s="13" t="s">
        <v>97</v>
      </c>
      <c r="B21" s="14">
        <v>23900202.159999996</v>
      </c>
      <c r="C21" s="15">
        <f t="shared" si="0"/>
        <v>0.33895138982963541</v>
      </c>
    </row>
    <row r="22" spans="1:3" x14ac:dyDescent="0.3">
      <c r="A22" s="17" t="s">
        <v>98</v>
      </c>
      <c r="B22" s="18">
        <v>27689304.010000013</v>
      </c>
      <c r="C22" s="19"/>
    </row>
    <row r="23" spans="1:3" x14ac:dyDescent="0.3">
      <c r="B23" s="16">
        <f>SUM(B14:B22)</f>
        <v>98201486.220000029</v>
      </c>
    </row>
    <row r="25" spans="1:3" x14ac:dyDescent="0.3">
      <c r="A25" s="76" t="s">
        <v>105</v>
      </c>
    </row>
  </sheetData>
  <mergeCells count="4">
    <mergeCell ref="A2:C2"/>
    <mergeCell ref="A6:C6"/>
    <mergeCell ref="A10:C10"/>
    <mergeCell ref="A14:C1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3" sqref="A3"/>
    </sheetView>
  </sheetViews>
  <sheetFormatPr defaultColWidth="9.140625" defaultRowHeight="15" x14ac:dyDescent="0.25"/>
  <cols>
    <col min="1" max="1" width="22.85546875" style="35" customWidth="1"/>
    <col min="2" max="2" width="25.7109375" style="35" customWidth="1"/>
    <col min="3" max="3" width="45.5703125" style="35" customWidth="1"/>
    <col min="4" max="16384" width="9.140625" style="35"/>
  </cols>
  <sheetData>
    <row r="1" spans="1:4" ht="33.75" thickBot="1" x14ac:dyDescent="0.3">
      <c r="A1" s="40"/>
      <c r="B1" s="40" t="s">
        <v>165</v>
      </c>
      <c r="C1" s="40" t="s">
        <v>166</v>
      </c>
    </row>
    <row r="2" spans="1:4" ht="16.5" x14ac:dyDescent="0.25">
      <c r="A2" s="97" t="s">
        <v>27</v>
      </c>
      <c r="B2" s="43" t="s">
        <v>27</v>
      </c>
      <c r="C2" s="43">
        <v>0.62867355456349783</v>
      </c>
      <c r="D2" s="36"/>
    </row>
    <row r="3" spans="1:4" ht="16.5" x14ac:dyDescent="0.25">
      <c r="A3" s="97" t="s">
        <v>170</v>
      </c>
      <c r="B3" s="43" t="s">
        <v>170</v>
      </c>
      <c r="C3" s="43">
        <v>0.3159372711491521</v>
      </c>
    </row>
    <row r="4" spans="1:4" ht="16.5" x14ac:dyDescent="0.25">
      <c r="A4" s="97" t="s">
        <v>22</v>
      </c>
      <c r="B4" s="43" t="s">
        <v>22</v>
      </c>
      <c r="C4" s="43">
        <v>4.2794753585492389E-2</v>
      </c>
    </row>
    <row r="5" spans="1:4" ht="16.5" x14ac:dyDescent="0.25">
      <c r="A5" s="77" t="s">
        <v>171</v>
      </c>
      <c r="B5" s="78" t="s">
        <v>171</v>
      </c>
      <c r="C5" s="78">
        <v>1.2594420701857678E-2</v>
      </c>
    </row>
    <row r="7" spans="1:4" ht="16.5" x14ac:dyDescent="0.25">
      <c r="A7" s="45" t="s">
        <v>169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showGridLines="0" workbookViewId="0">
      <selection activeCell="A5" sqref="A5"/>
    </sheetView>
  </sheetViews>
  <sheetFormatPr defaultColWidth="8.85546875" defaultRowHeight="16.5" x14ac:dyDescent="0.3"/>
  <cols>
    <col min="1" max="1" width="17.7109375" style="1" bestFit="1" customWidth="1"/>
    <col min="2" max="2" width="24.28515625" style="1" bestFit="1" customWidth="1"/>
    <col min="3" max="3" width="25.42578125" style="1" bestFit="1" customWidth="1"/>
    <col min="4" max="16384" width="8.85546875" style="1"/>
  </cols>
  <sheetData>
    <row r="1" spans="1:3" x14ac:dyDescent="0.3">
      <c r="A1" s="6" t="s">
        <v>64</v>
      </c>
      <c r="B1" s="6" t="s">
        <v>65</v>
      </c>
      <c r="C1" s="6" t="s">
        <v>66</v>
      </c>
    </row>
    <row r="2" spans="1:3" x14ac:dyDescent="0.3">
      <c r="A2" s="1" t="s">
        <v>67</v>
      </c>
      <c r="B2" s="4">
        <v>551960</v>
      </c>
      <c r="C2" s="5">
        <f>B2/$B$10</f>
        <v>8.6229058724119883E-3</v>
      </c>
    </row>
    <row r="3" spans="1:3" x14ac:dyDescent="0.3">
      <c r="A3" s="1" t="s">
        <v>68</v>
      </c>
      <c r="B3" s="4">
        <v>1599288</v>
      </c>
      <c r="C3" s="5">
        <f t="shared" ref="C3:C9" si="0">B3/$B$10</f>
        <v>2.4984618245666394E-2</v>
      </c>
    </row>
    <row r="4" spans="1:3" x14ac:dyDescent="0.3">
      <c r="A4" s="1" t="s">
        <v>69</v>
      </c>
      <c r="B4" s="4">
        <v>5637434</v>
      </c>
      <c r="C4" s="5">
        <f t="shared" si="0"/>
        <v>8.8069901340559101E-2</v>
      </c>
    </row>
    <row r="5" spans="1:3" x14ac:dyDescent="0.3">
      <c r="A5" s="1" t="s">
        <v>70</v>
      </c>
      <c r="B5" s="4">
        <v>28845826</v>
      </c>
      <c r="C5" s="5">
        <f t="shared" si="0"/>
        <v>0.45063925358717011</v>
      </c>
    </row>
    <row r="6" spans="1:3" x14ac:dyDescent="0.3">
      <c r="A6" s="1" t="s">
        <v>71</v>
      </c>
      <c r="B6" s="4">
        <v>19657590</v>
      </c>
      <c r="C6" s="5">
        <f t="shared" si="0"/>
        <v>0.3070975220096876</v>
      </c>
    </row>
    <row r="7" spans="1:3" x14ac:dyDescent="0.3">
      <c r="A7" s="1" t="s">
        <v>72</v>
      </c>
      <c r="B7" s="4">
        <v>4239998</v>
      </c>
      <c r="C7" s="5">
        <f t="shared" si="0"/>
        <v>6.623868333432692E-2</v>
      </c>
    </row>
    <row r="8" spans="1:3" x14ac:dyDescent="0.3">
      <c r="A8" s="1" t="s">
        <v>73</v>
      </c>
      <c r="B8" s="4">
        <v>1529044</v>
      </c>
      <c r="C8" s="5">
        <f t="shared" si="0"/>
        <v>2.3887242711023108E-2</v>
      </c>
    </row>
    <row r="9" spans="1:3" x14ac:dyDescent="0.3">
      <c r="A9" s="7" t="s">
        <v>74</v>
      </c>
      <c r="B9" s="8">
        <v>1949764</v>
      </c>
      <c r="C9" s="9">
        <f t="shared" si="0"/>
        <v>3.0459872899154805E-2</v>
      </c>
    </row>
    <row r="10" spans="1:3" x14ac:dyDescent="0.3">
      <c r="B10" s="4">
        <f>SUM(B2:B9)</f>
        <v>64010904</v>
      </c>
    </row>
    <row r="11" spans="1:3" x14ac:dyDescent="0.3">
      <c r="A11" s="1" t="s">
        <v>105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showGridLines="0" zoomScale="85" zoomScaleNormal="85" workbookViewId="0">
      <selection activeCell="A3" sqref="A3"/>
    </sheetView>
  </sheetViews>
  <sheetFormatPr defaultColWidth="8.85546875" defaultRowHeight="16.5" x14ac:dyDescent="0.3"/>
  <cols>
    <col min="1" max="1" width="26.5703125" style="1" bestFit="1" customWidth="1"/>
    <col min="2" max="2" width="24.28515625" style="1" bestFit="1" customWidth="1"/>
    <col min="3" max="3" width="28.42578125" style="1" bestFit="1" customWidth="1"/>
    <col min="4" max="16384" width="8.85546875" style="1"/>
  </cols>
  <sheetData>
    <row r="1" spans="1:4" x14ac:dyDescent="0.3">
      <c r="A1" s="6" t="s">
        <v>75</v>
      </c>
      <c r="B1" s="6" t="s">
        <v>65</v>
      </c>
      <c r="C1" s="6" t="s">
        <v>66</v>
      </c>
    </row>
    <row r="2" spans="1:4" x14ac:dyDescent="0.3">
      <c r="A2" s="10" t="s">
        <v>76</v>
      </c>
      <c r="B2" s="4">
        <v>3618137</v>
      </c>
      <c r="C2" s="5">
        <f>B2/$B$11</f>
        <v>6.4274332074103893E-2</v>
      </c>
    </row>
    <row r="3" spans="1:4" x14ac:dyDescent="0.3">
      <c r="A3" s="10" t="s">
        <v>77</v>
      </c>
      <c r="B3" s="4">
        <v>333690</v>
      </c>
      <c r="C3" s="5">
        <f t="shared" ref="C3:C10" si="0">B3/$B$11</f>
        <v>5.9278302258338285E-3</v>
      </c>
      <c r="D3" s="5"/>
    </row>
    <row r="4" spans="1:4" x14ac:dyDescent="0.3">
      <c r="A4" s="10" t="s">
        <v>78</v>
      </c>
      <c r="B4" s="4">
        <v>308620</v>
      </c>
      <c r="C4" s="5">
        <f t="shared" si="0"/>
        <v>5.4824746450203368E-3</v>
      </c>
      <c r="D4" s="5"/>
    </row>
    <row r="5" spans="1:4" x14ac:dyDescent="0.3">
      <c r="A5" s="10" t="s">
        <v>79</v>
      </c>
      <c r="B5" s="4">
        <v>249157</v>
      </c>
      <c r="C5" s="5">
        <f t="shared" si="0"/>
        <v>4.4261452113580841E-3</v>
      </c>
      <c r="D5" s="5"/>
    </row>
    <row r="6" spans="1:4" x14ac:dyDescent="0.3">
      <c r="A6" s="10" t="s">
        <v>80</v>
      </c>
      <c r="B6" s="4">
        <v>716854</v>
      </c>
      <c r="C6" s="5">
        <f t="shared" si="0"/>
        <v>1.2734540467829073E-2</v>
      </c>
      <c r="D6" s="5"/>
    </row>
    <row r="7" spans="1:4" x14ac:dyDescent="0.3">
      <c r="A7" s="10" t="s">
        <v>81</v>
      </c>
      <c r="B7" s="4">
        <v>1999547</v>
      </c>
      <c r="C7" s="5">
        <f t="shared" si="0"/>
        <v>3.5520918051411055E-2</v>
      </c>
      <c r="D7" s="5"/>
    </row>
    <row r="8" spans="1:4" x14ac:dyDescent="0.3">
      <c r="A8" s="10" t="s">
        <v>82</v>
      </c>
      <c r="B8" s="4">
        <v>9399517</v>
      </c>
      <c r="C8" s="5">
        <f t="shared" si="0"/>
        <v>0.16697755695657318</v>
      </c>
      <c r="D8" s="5"/>
    </row>
    <row r="9" spans="1:4" x14ac:dyDescent="0.3">
      <c r="A9" s="10" t="s">
        <v>83</v>
      </c>
      <c r="B9" s="4">
        <v>23586444</v>
      </c>
      <c r="C9" s="5">
        <f t="shared" si="0"/>
        <v>0.41900097594514951</v>
      </c>
      <c r="D9" s="5"/>
    </row>
    <row r="10" spans="1:4" x14ac:dyDescent="0.3">
      <c r="A10" s="12" t="s">
        <v>74</v>
      </c>
      <c r="B10" s="8">
        <v>16080132</v>
      </c>
      <c r="C10" s="9">
        <f t="shared" si="0"/>
        <v>0.28565522642272101</v>
      </c>
      <c r="D10" s="5"/>
    </row>
    <row r="11" spans="1:4" x14ac:dyDescent="0.3">
      <c r="B11" s="11">
        <f>SUM(B2:B10)</f>
        <v>56292098</v>
      </c>
    </row>
    <row r="12" spans="1:4" x14ac:dyDescent="0.3">
      <c r="A12" s="76" t="s">
        <v>105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37</vt:i4>
      </vt:variant>
      <vt:variant>
        <vt:lpstr>Pomenované rozsahy</vt:lpstr>
      </vt:variant>
      <vt:variant>
        <vt:i4>2</vt:i4>
      </vt:variant>
    </vt:vector>
  </HeadingPairs>
  <TitlesOfParts>
    <vt:vector size="39" baseType="lpstr">
      <vt:lpstr>zoznam</vt:lpstr>
      <vt:lpstr>G1</vt:lpstr>
      <vt:lpstr>G2</vt:lpstr>
      <vt:lpstr>G3</vt:lpstr>
      <vt:lpstr>G4</vt:lpstr>
      <vt:lpstr>G5</vt:lpstr>
      <vt:lpstr>T1</vt:lpstr>
      <vt:lpstr>G6</vt:lpstr>
      <vt:lpstr>G7</vt:lpstr>
      <vt:lpstr>G8</vt:lpstr>
      <vt:lpstr>T2</vt:lpstr>
      <vt:lpstr>T3</vt:lpstr>
      <vt:lpstr>T4</vt:lpstr>
      <vt:lpstr>T5</vt:lpstr>
      <vt:lpstr>T6</vt:lpstr>
      <vt:lpstr>T7</vt:lpstr>
      <vt:lpstr>T8</vt:lpstr>
      <vt:lpstr>G9</vt:lpstr>
      <vt:lpstr>T9</vt:lpstr>
      <vt:lpstr>T10</vt:lpstr>
      <vt:lpstr>G10</vt:lpstr>
      <vt:lpstr>G11</vt:lpstr>
      <vt:lpstr>G12</vt:lpstr>
      <vt:lpstr>T11</vt:lpstr>
      <vt:lpstr>G13</vt:lpstr>
      <vt:lpstr>G14</vt:lpstr>
      <vt:lpstr>G15</vt:lpstr>
      <vt:lpstr>G16</vt:lpstr>
      <vt:lpstr>G17</vt:lpstr>
      <vt:lpstr>T12</vt:lpstr>
      <vt:lpstr>T13</vt:lpstr>
      <vt:lpstr>T14</vt:lpstr>
      <vt:lpstr>T15</vt:lpstr>
      <vt:lpstr>T16</vt:lpstr>
      <vt:lpstr>T17</vt:lpstr>
      <vt:lpstr>T18</vt:lpstr>
      <vt:lpstr>T19</vt:lpstr>
      <vt:lpstr>'T3'!_ftnref1</vt:lpstr>
      <vt:lpstr>'T9'!_Ref157692801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2024-07-16T09:11:05Z</dcterms:modified>
</cp:coreProperties>
</file>