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sv4YSj6eO5ri2OIhDkio+r+g5P02onkojuprv4ZitixHnySc+oEAdrh1Fnr0RddgJnCERb3q6XTHKTdED09lkA==" workbookSaltValue="w0j/qDAQthVhVpEWmIeXxA==" workbookSpinCount="100000" lockStructure="1"/>
  <bookViews>
    <workbookView xWindow="0" yWindow="0" windowWidth="28800" windowHeight="11400" firstSheet="1" activeTab="1"/>
  </bookViews>
  <sheets>
    <sheet name="PDS-PPS-OKTE" sheetId="1" state="hidden" r:id="rId1"/>
    <sheet name="TSS_01-2023" sheetId="3" r:id="rId2"/>
    <sheet name="Okresy" sheetId="4" state="hidden" r:id="rId3"/>
    <sheet name="Output" sheetId="5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3" l="1"/>
  <c r="P5" i="3"/>
  <c r="Q5" i="3"/>
  <c r="Q6" i="3"/>
  <c r="R5" i="3" l="1"/>
  <c r="R6" i="3"/>
  <c r="R16" i="3"/>
  <c r="R15" i="3"/>
  <c r="E22" i="3"/>
  <c r="R17" i="3" l="1"/>
  <c r="O6" i="3"/>
  <c r="O5" i="3" l="1"/>
  <c r="O7" i="3" l="1"/>
  <c r="S5" i="3"/>
  <c r="B7" i="3" l="1"/>
  <c r="S17" i="3" s="1"/>
  <c r="S20" i="3" s="1"/>
  <c r="S22" i="3" s="1"/>
  <c r="O12" i="3"/>
  <c r="F13" i="3"/>
  <c r="F5" i="3"/>
  <c r="E5" i="3"/>
  <c r="V5" i="3"/>
  <c r="F12" i="3" l="1"/>
  <c r="F7" i="3" s="1"/>
  <c r="F9" i="3" s="1"/>
  <c r="L7" i="3"/>
  <c r="K7" i="3"/>
  <c r="K5" i="3"/>
  <c r="V6" i="3" l="1"/>
  <c r="S6" i="3"/>
  <c r="S7" i="3" s="1"/>
  <c r="E6" i="3"/>
  <c r="F6" i="3" l="1"/>
  <c r="K6" i="3" s="1"/>
  <c r="B103" i="1"/>
  <c r="O2" i="5" s="1"/>
  <c r="M2" i="5" l="1"/>
  <c r="J2" i="5"/>
  <c r="I2" i="5"/>
  <c r="H2" i="5"/>
  <c r="G2" i="5"/>
  <c r="F2" i="5"/>
  <c r="E2" i="5"/>
  <c r="D2" i="5"/>
  <c r="C2" i="5"/>
  <c r="B2" i="5"/>
  <c r="F26" i="3" l="1"/>
  <c r="F29" i="3"/>
  <c r="S12" i="3"/>
  <c r="O18" i="3" l="1"/>
  <c r="S23" i="3"/>
  <c r="E30" i="3"/>
  <c r="N2" i="5"/>
  <c r="G25" i="3"/>
  <c r="F8" i="3"/>
  <c r="G22" i="3" s="1"/>
  <c r="G29" i="3" l="1"/>
</calcChain>
</file>

<file path=xl/sharedStrings.xml><?xml version="1.0" encoding="utf-8"?>
<sst xmlns="http://schemas.openxmlformats.org/spreadsheetml/2006/main" count="211" uniqueCount="176">
  <si>
    <t>IČO</t>
  </si>
  <si>
    <t>Právna forma</t>
  </si>
  <si>
    <t>Adresa sídla/miesta podnikania</t>
  </si>
  <si>
    <t>Ulica</t>
  </si>
  <si>
    <t>Súpisné číslo</t>
  </si>
  <si>
    <t>Orientačné číslo</t>
  </si>
  <si>
    <t>PSČ</t>
  </si>
  <si>
    <t>Obec</t>
  </si>
  <si>
    <t>Okres</t>
  </si>
  <si>
    <t>Meno</t>
  </si>
  <si>
    <t>Priezvisko</t>
  </si>
  <si>
    <t>Typ</t>
  </si>
  <si>
    <t>Bankové spojenie (IBAN)</t>
  </si>
  <si>
    <t>Názov alebo obchodné meno</t>
  </si>
  <si>
    <t>Údaje o žiadateľovi</t>
  </si>
  <si>
    <t>Osoba s právom konať v mene žiadateľa</t>
  </si>
  <si>
    <t>DIČ</t>
  </si>
  <si>
    <t>Vyhlásenie žiadateľa o splnení podmienok</t>
  </si>
  <si>
    <t>E-mailová adresa</t>
  </si>
  <si>
    <t>IČ DPH (ak je žiadateľ platca DPH)</t>
  </si>
  <si>
    <t>Cenové rozhodnutie zo dňa</t>
  </si>
  <si>
    <t xml:space="preserve"> </t>
  </si>
  <si>
    <t>Zvoliť možnosť</t>
  </si>
  <si>
    <t>Číslo cenového rozhodnutia</t>
  </si>
  <si>
    <t>Cenové rozhodnutie ÚRSO na rok 2022</t>
  </si>
  <si>
    <t>Rozhodnutie ÚRSO na rok 2023 (podľa Nariadenia vlády SR č. 465/2022 Z.z.)</t>
  </si>
  <si>
    <t>Nie je voči mne vedené konkurzné konanie, nie som v konkurze, v reštrukturalizácii a nebol proti mne zamietnutý návrh na vyhlásenie konkurzu pre nedostatok majetku.</t>
  </si>
  <si>
    <t>Vyhlasujem, že údaje uvedené v žiadosti, vrátane údajov pre výpočet kompenzácie, sú pravdivé, presné a úplné a spĺňam podmienky pre kompenzácie stanovené v Nariadení vlády č. 465/2022 Z.z.</t>
  </si>
  <si>
    <t>Vyhlasujem, že nemám právoplatne uložený trest zákazu prijímať dotácie alebo subvencie.</t>
  </si>
  <si>
    <t>Vyhlasujem, že nemám právoplatne uložený trest zákazu prijímať pomoc a podporu poskytovanú z fondov EÚ.</t>
  </si>
  <si>
    <t>Som si vedomý, že v prípade preukázania nepravdivosti údajov uvedených v žiadosti som povinný kompenzáciu bezodkladne vrátiť poskytovateľovi.</t>
  </si>
  <si>
    <t>Som si vedomý právnych dôsledkov nepravdivého vyhlásenia o skutočnostiach uvedených v žiadosti podľa zákona č. 372/1990 Z. z. o priestupkoch v znení neskorších predpisov vrátane trestnoprávnych dôsledkov podľa zákona č. 300/2005 Z. z. Trestného zákona v znení neskorších predpisov.</t>
  </si>
  <si>
    <t>Súhlasím so spracovaním osobných údajov podľa Zákona č. 18/2018 Z. z. o ochrane osobných údajov a o zmene a doplnení niektorých zákonov.</t>
  </si>
  <si>
    <t>Údaje konečného užívateľa výhod, ak výška dotácie presahuje 100 000 EUR</t>
  </si>
  <si>
    <t>Meno 1</t>
  </si>
  <si>
    <t>Priezvisko 1</t>
  </si>
  <si>
    <t>Meno 2</t>
  </si>
  <si>
    <t>Priezvisko 2</t>
  </si>
  <si>
    <t>Meno 3</t>
  </si>
  <si>
    <t>Priezvisko 3</t>
  </si>
  <si>
    <t>Kontaktná osoba žiadateľa</t>
  </si>
  <si>
    <t>Distribuované množstvo elektriny na základe vyúčtovaní spotreby, dopočtu spotreby a opráv</t>
  </si>
  <si>
    <t>Rozdiel                                                                                                                                                                                                                                                                                                                                                                                                                                                                                                                                                                                                                                                                                                                                                                                                  [2]-[3]</t>
  </si>
  <si>
    <t>Kompenzácia                                                                                                 [1]x[4]</t>
  </si>
  <si>
    <t>[MWh]</t>
  </si>
  <si>
    <t>[€/MWh]</t>
  </si>
  <si>
    <t>[€]</t>
  </si>
  <si>
    <t>[1]</t>
  </si>
  <si>
    <t>[2]</t>
  </si>
  <si>
    <t>[3]</t>
  </si>
  <si>
    <t>[4]</t>
  </si>
  <si>
    <t>[5]</t>
  </si>
  <si>
    <t>Odberatelia elektriny v domácnosti</t>
  </si>
  <si>
    <t>Spolu</t>
  </si>
  <si>
    <t>n.a.</t>
  </si>
  <si>
    <t>DPH</t>
  </si>
  <si>
    <t>Spolu s DPH</t>
  </si>
  <si>
    <t>Meno:</t>
  </si>
  <si>
    <t>Priezvisko:</t>
  </si>
  <si>
    <t>Dátum:</t>
  </si>
  <si>
    <t>Bánovce nad Bebravou</t>
  </si>
  <si>
    <t>Banská Bystrica</t>
  </si>
  <si>
    <t>Banská Štiavnica</t>
  </si>
  <si>
    <t>Bardejov</t>
  </si>
  <si>
    <t>Bratislava I</t>
  </si>
  <si>
    <t>Bratislava II</t>
  </si>
  <si>
    <t>Bratislava III</t>
  </si>
  <si>
    <t>Bratislava IV</t>
  </si>
  <si>
    <t>Bratislava V</t>
  </si>
  <si>
    <t>Brezno</t>
  </si>
  <si>
    <t>Bytča</t>
  </si>
  <si>
    <t>Čadca</t>
  </si>
  <si>
    <t>Detva</t>
  </si>
  <si>
    <t>Dolný Kubín</t>
  </si>
  <si>
    <t>Dunajská Streda</t>
  </si>
  <si>
    <t>Galanta</t>
  </si>
  <si>
    <t>Gelnica</t>
  </si>
  <si>
    <t>Hlohovec</t>
  </si>
  <si>
    <t>Humenné</t>
  </si>
  <si>
    <t>Ilava</t>
  </si>
  <si>
    <t>Kežmarok</t>
  </si>
  <si>
    <t>Komárno</t>
  </si>
  <si>
    <t>Košice - okolie</t>
  </si>
  <si>
    <t>Košice I</t>
  </si>
  <si>
    <t>Košice II</t>
  </si>
  <si>
    <t>Košice III</t>
  </si>
  <si>
    <t>Košice IV</t>
  </si>
  <si>
    <t>Krupina</t>
  </si>
  <si>
    <t>Kysucké Nové Mesto</t>
  </si>
  <si>
    <t>Levice</t>
  </si>
  <si>
    <t>Levoča</t>
  </si>
  <si>
    <t>Liptovský Mikuláš</t>
  </si>
  <si>
    <t>Lučenec</t>
  </si>
  <si>
    <t>Malacky</t>
  </si>
  <si>
    <t>Martin</t>
  </si>
  <si>
    <t>Medzilaborce</t>
  </si>
  <si>
    <t>Michalovce</t>
  </si>
  <si>
    <t>Myjava</t>
  </si>
  <si>
    <t>Námestovo</t>
  </si>
  <si>
    <t>Nitra</t>
  </si>
  <si>
    <t>Nové Mesto nad Váhom</t>
  </si>
  <si>
    <t>Nové Zámky</t>
  </si>
  <si>
    <t>Partizánske</t>
  </si>
  <si>
    <t>Pezinok</t>
  </si>
  <si>
    <t>Piešťany</t>
  </si>
  <si>
    <t>Poltár</t>
  </si>
  <si>
    <t>Poprad</t>
  </si>
  <si>
    <t>Považská Bystrica</t>
  </si>
  <si>
    <t>Prešov</t>
  </si>
  <si>
    <t>Prievidza</t>
  </si>
  <si>
    <t>Púchov</t>
  </si>
  <si>
    <t>Revúca</t>
  </si>
  <si>
    <t>Rimavská Sobota</t>
  </si>
  <si>
    <t>Rožňava</t>
  </si>
  <si>
    <t>Ružomberok</t>
  </si>
  <si>
    <t>Sabinov</t>
  </si>
  <si>
    <t>Senec</t>
  </si>
  <si>
    <t>Senica</t>
  </si>
  <si>
    <t>Skalica</t>
  </si>
  <si>
    <t>Snina</t>
  </si>
  <si>
    <t>Sobrance</t>
  </si>
  <si>
    <t>Spišská Nová Ves</t>
  </si>
  <si>
    <t>Stará Ľubovňa</t>
  </si>
  <si>
    <t>Stropkov</t>
  </si>
  <si>
    <t>Svidník</t>
  </si>
  <si>
    <t>Šaľa</t>
  </si>
  <si>
    <t>Topoľčany</t>
  </si>
  <si>
    <t>Trebišov</t>
  </si>
  <si>
    <t>Trenčín</t>
  </si>
  <si>
    <t>Trnava</t>
  </si>
  <si>
    <t>Turčianske Teplice</t>
  </si>
  <si>
    <t>Tvrdošín</t>
  </si>
  <si>
    <t>Veľký Krtíš</t>
  </si>
  <si>
    <t>Vranov nad Topľou</t>
  </si>
  <si>
    <t>Zlaté Moravce</t>
  </si>
  <si>
    <t>Zvolen</t>
  </si>
  <si>
    <t>Žarnovica</t>
  </si>
  <si>
    <t>Žiar nad Hronom</t>
  </si>
  <si>
    <t>Žilina</t>
  </si>
  <si>
    <t>Číslo spisu Fabasoft</t>
  </si>
  <si>
    <t>IČ DPH</t>
  </si>
  <si>
    <t>Variabilný symbol</t>
  </si>
  <si>
    <t>Ekonomická klasifikácia</t>
  </si>
  <si>
    <t>Vyplnené všetky čestné prehlásenia</t>
  </si>
  <si>
    <t>Priložené všetky prílohy</t>
  </si>
  <si>
    <t>Výzva na doplnenie</t>
  </si>
  <si>
    <t>Zaslané oznámenie o schválení dotácie</t>
  </si>
  <si>
    <t>Meno kontrolujúceho pracovníka</t>
  </si>
  <si>
    <t>číslo žiadosti</t>
  </si>
  <si>
    <t>zistiť</t>
  </si>
  <si>
    <t>Číslo cenového rozhodnutia URSO</t>
  </si>
  <si>
    <t>Výška kompenzácie s DPH</t>
  </si>
  <si>
    <t>Tarifa za systémové služby na rok 2023 podľa rozhodnutia ÚRSO č. XXX</t>
  </si>
  <si>
    <t>Tarifa za systémové služby na rok 2022 podľa rozhodnutia ÚRSO č. XXX</t>
  </si>
  <si>
    <t>Meno 4</t>
  </si>
  <si>
    <t>Priezvisko 4</t>
  </si>
  <si>
    <t>Meno 5</t>
  </si>
  <si>
    <t>Priezvisko 5</t>
  </si>
  <si>
    <t>Meno 6</t>
  </si>
  <si>
    <t>Priezvisko 6</t>
  </si>
  <si>
    <t>Meno 7</t>
  </si>
  <si>
    <t>Priezvisko 7</t>
  </si>
  <si>
    <t>Meno 8</t>
  </si>
  <si>
    <t>Priezvisko 8</t>
  </si>
  <si>
    <t>Meno 9</t>
  </si>
  <si>
    <t>Priezvisko 9</t>
  </si>
  <si>
    <t>Meno 10</t>
  </si>
  <si>
    <t>Priezvisko 10</t>
  </si>
  <si>
    <t>Žiadosť o poskytnutie kompenzácie vybraných taríf pre odberateľov elektriny v domácnosti a pre ostatných koncových odberateľov elektriny</t>
  </si>
  <si>
    <t xml:space="preserve">Ostatní koncoví odberatelia </t>
  </si>
  <si>
    <t xml:space="preserve">Mesiac: xxxx 2023                                                                                                                                                                                                                                                                                                                                                                                                                                                                                                           Slovenská elektrizačná prenosová sústava, a.s.                                                                    </t>
  </si>
  <si>
    <t xml:space="preserve">Potvrdzujem, že spoločnosť je zapísaná do registra partnerov verejného sektora. </t>
  </si>
  <si>
    <t>Príloha k žiadosti o poskytnutie kompenzácie vybraných taríf pre odberateľov elektriny v domácnosti a pre ostatných koncových odberateľov elektriny</t>
  </si>
  <si>
    <t>Sumárny vážený priemer rozdielu cien energie</t>
  </si>
  <si>
    <t>údaj vyplniť do elektronickej žiadosti</t>
  </si>
  <si>
    <t>Celková spotreba energie za oprávnené obdobie v 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</si>
</sst>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-* #,##0.000_-;\-* #,##0.000_-;_-* &quot;-&quot;??_-;_-@_-"/>
    <numFmt numFmtId="166" formatCode="#,##0.00\ &quot;€&quot;"/>
    <numFmt numFmtId="167" formatCode="#,##0.000"/>
    <numFmt numFmtId="168" formatCode="#,##0.000_ ;\-#,##0.000\ "/>
    <numFmt numFmtId="169" formatCode="#,##0.00_ ;\-#,##0.00\ "/>
    <numFmt numFmtId="170" formatCode="_-* #,##0.000\ _€_-;\-* #,##0.000\ _€_-;_-* &quot;-&quot;???\ _€_-;_-@_-"/>
    <numFmt numFmtId="171" formatCode="0.000000"/>
    <numFmt numFmtId="172" formatCode="#,##0.000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4"/>
      <color rgb="FFA10D29"/>
      <name val="Calibri"/>
      <family val="2"/>
      <charset val="238"/>
      <scheme val="minor"/>
    </font>
    <font>
      <b/>
      <sz val="11"/>
      <color rgb="FFA10D29"/>
      <name val="Calibri"/>
      <family val="2"/>
      <charset val="238"/>
      <scheme val="minor"/>
    </font>
    <font>
      <strike/>
      <sz val="11"/>
      <name val="Calibri"/>
      <family val="2"/>
    </font>
    <font>
      <strike/>
      <sz val="11"/>
      <name val="Calibri"/>
      <family val="2"/>
      <scheme val="minor"/>
    </font>
    <font>
      <sz val="11"/>
      <name val="Calibri"/>
      <family val="2"/>
      <charset val="238"/>
    </font>
    <font>
      <sz val="11"/>
      <name val="Calibri Light"/>
      <family val="2"/>
      <charset val="238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Arial"/>
      <family val="2"/>
    </font>
    <font>
      <b/>
      <sz val="9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12"/>
      <color rgb="FFFF0000"/>
      <name val="Calibri"/>
      <family val="2"/>
    </font>
    <font>
      <b/>
      <sz val="12"/>
      <color rgb="FFFF0000"/>
      <name val="Calibri"/>
      <family val="2"/>
      <scheme val="minor"/>
    </font>
    <font>
      <b/>
      <sz val="15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/>
      <right style="thick">
        <color auto="1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/>
      <top style="thick">
        <color auto="1"/>
      </top>
      <bottom style="medium">
        <color indexed="64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5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5" fillId="0" borderId="0" xfId="0" applyFont="1"/>
    <xf numFmtId="0" fontId="12" fillId="0" borderId="0" xfId="0" applyFont="1"/>
    <xf numFmtId="0" fontId="0" fillId="4" borderId="0" xfId="0" applyFill="1" applyProtection="1">
      <protection locked="0"/>
    </xf>
    <xf numFmtId="0" fontId="0" fillId="0" borderId="0" xfId="0" applyFill="1" applyProtection="1">
      <protection locked="0"/>
    </xf>
    <xf numFmtId="0" fontId="16" fillId="0" borderId="0" xfId="4" applyNumberFormat="1" applyFont="1" applyFill="1" applyBorder="1" applyAlignment="1" applyProtection="1"/>
    <xf numFmtId="0" fontId="26" fillId="5" borderId="5" xfId="0" applyNumberFormat="1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2" fontId="26" fillId="5" borderId="5" xfId="0" applyNumberFormat="1" applyFont="1" applyFill="1" applyBorder="1" applyAlignment="1">
      <alignment horizontal="center" vertical="center" wrapText="1"/>
    </xf>
    <xf numFmtId="0" fontId="24" fillId="0" borderId="6" xfId="0" applyFont="1" applyBorder="1" applyAlignment="1" applyProtection="1">
      <alignment horizontal="center" vertical="center" wrapText="1"/>
    </xf>
    <xf numFmtId="0" fontId="0" fillId="0" borderId="0" xfId="0" applyProtection="1"/>
    <xf numFmtId="0" fontId="24" fillId="0" borderId="7" xfId="0" applyFont="1" applyBorder="1" applyAlignment="1" applyProtection="1">
      <alignment horizontal="center" vertical="center"/>
    </xf>
    <xf numFmtId="0" fontId="24" fillId="0" borderId="8" xfId="0" applyFont="1" applyBorder="1" applyAlignment="1" applyProtection="1">
      <alignment horizontal="center" vertical="center"/>
    </xf>
    <xf numFmtId="0" fontId="24" fillId="0" borderId="5" xfId="0" applyFont="1" applyBorder="1" applyAlignment="1" applyProtection="1">
      <alignment vertical="center" wrapText="1"/>
    </xf>
    <xf numFmtId="164" fontId="0" fillId="0" borderId="0" xfId="3" applyFont="1" applyProtection="1"/>
    <xf numFmtId="166" fontId="0" fillId="0" borderId="0" xfId="0" applyNumberFormat="1"/>
    <xf numFmtId="0" fontId="17" fillId="0" borderId="0" xfId="0" applyFont="1" applyProtection="1"/>
    <xf numFmtId="0" fontId="9" fillId="3" borderId="0" xfId="0" applyFont="1" applyFill="1" applyProtection="1"/>
    <xf numFmtId="0" fontId="0" fillId="0" borderId="0" xfId="0" applyBorder="1" applyProtection="1"/>
    <xf numFmtId="0" fontId="5" fillId="0" borderId="0" xfId="0" applyFont="1" applyProtection="1"/>
    <xf numFmtId="0" fontId="4" fillId="0" borderId="0" xfId="0" applyFont="1" applyProtection="1"/>
    <xf numFmtId="0" fontId="18" fillId="0" borderId="0" xfId="0" applyFont="1" applyProtection="1"/>
    <xf numFmtId="0" fontId="6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17" fillId="0" borderId="0" xfId="0" applyFont="1" applyFill="1" applyProtection="1"/>
    <xf numFmtId="0" fontId="10" fillId="0" borderId="0" xfId="0" applyFont="1" applyProtection="1"/>
    <xf numFmtId="0" fontId="5" fillId="0" borderId="0" xfId="0" applyFont="1" applyBorder="1" applyProtection="1"/>
    <xf numFmtId="0" fontId="11" fillId="0" borderId="0" xfId="0" applyFont="1" applyBorder="1" applyProtection="1"/>
    <xf numFmtId="0" fontId="12" fillId="0" borderId="0" xfId="0" applyFont="1" applyBorder="1" applyProtection="1"/>
    <xf numFmtId="0" fontId="9" fillId="3" borderId="0" xfId="0" applyFont="1" applyFill="1" applyBorder="1" applyProtection="1"/>
    <xf numFmtId="0" fontId="0" fillId="0" borderId="0" xfId="0" applyFill="1" applyProtection="1"/>
    <xf numFmtId="49" fontId="13" fillId="0" borderId="0" xfId="0" applyNumberFormat="1" applyFont="1" applyFill="1" applyBorder="1" applyAlignment="1" applyProtection="1">
      <alignment horizontal="center" vertical="center"/>
    </xf>
    <xf numFmtId="49" fontId="11" fillId="0" borderId="0" xfId="0" applyNumberFormat="1" applyFont="1" applyBorder="1" applyAlignment="1" applyProtection="1">
      <alignment horizontal="center"/>
    </xf>
    <xf numFmtId="49" fontId="5" fillId="0" borderId="0" xfId="0" applyNumberFormat="1" applyFont="1" applyBorder="1" applyAlignment="1" applyProtection="1">
      <alignment horizontal="center"/>
    </xf>
    <xf numFmtId="0" fontId="12" fillId="0" borderId="0" xfId="0" applyFont="1" applyFill="1" applyProtection="1"/>
    <xf numFmtId="0" fontId="14" fillId="0" borderId="0" xfId="0" applyFont="1" applyFill="1" applyBorder="1" applyAlignment="1" applyProtection="1">
      <alignment horizontal="right"/>
    </xf>
    <xf numFmtId="0" fontId="15" fillId="0" borderId="0" xfId="0" applyFont="1" applyFill="1" applyProtection="1"/>
    <xf numFmtId="0" fontId="12" fillId="0" borderId="0" xfId="0" applyFont="1" applyFill="1" applyBorder="1" applyProtection="1"/>
    <xf numFmtId="0" fontId="12" fillId="0" borderId="0" xfId="0" applyFont="1" applyProtection="1"/>
    <xf numFmtId="0" fontId="18" fillId="0" borderId="0" xfId="0" applyFont="1" applyAlignment="1" applyProtection="1">
      <alignment wrapText="1"/>
    </xf>
    <xf numFmtId="0" fontId="19" fillId="0" borderId="0" xfId="0" applyFont="1" applyAlignment="1" applyProtection="1">
      <alignment horizontal="left" vertical="top" wrapText="1"/>
    </xf>
    <xf numFmtId="0" fontId="20" fillId="0" borderId="0" xfId="0" applyFont="1" applyAlignment="1" applyProtection="1">
      <alignment horizontal="left" vertical="top" wrapText="1"/>
    </xf>
    <xf numFmtId="0" fontId="16" fillId="0" borderId="0" xfId="0" applyFont="1" applyAlignment="1" applyProtection="1">
      <alignment horizontal="left" vertical="top" wrapText="1"/>
    </xf>
    <xf numFmtId="0" fontId="12" fillId="0" borderId="0" xfId="0" applyFont="1" applyAlignment="1" applyProtection="1">
      <alignment horizontal="left" vertical="top" wrapText="1"/>
    </xf>
    <xf numFmtId="0" fontId="0" fillId="4" borderId="1" xfId="0" applyFill="1" applyBorder="1" applyProtection="1">
      <protection locked="0"/>
    </xf>
    <xf numFmtId="0" fontId="6" fillId="4" borderId="1" xfId="0" applyFont="1" applyFill="1" applyBorder="1" applyAlignment="1" applyProtection="1">
      <alignment horizontal="right"/>
      <protection locked="0"/>
    </xf>
    <xf numFmtId="0" fontId="7" fillId="4" borderId="1" xfId="0" applyFont="1" applyFill="1" applyBorder="1" applyProtection="1">
      <protection locked="0"/>
    </xf>
    <xf numFmtId="0" fontId="12" fillId="4" borderId="1" xfId="0" applyFont="1" applyFill="1" applyBorder="1" applyProtection="1">
      <protection locked="0"/>
    </xf>
    <xf numFmtId="0" fontId="0" fillId="0" borderId="0" xfId="0" applyFill="1"/>
    <xf numFmtId="0" fontId="12" fillId="0" borderId="0" xfId="0" applyFont="1" applyFill="1"/>
    <xf numFmtId="0" fontId="14" fillId="0" borderId="0" xfId="0" applyFont="1" applyFill="1" applyBorder="1" applyAlignment="1">
      <alignment horizontal="right"/>
    </xf>
    <xf numFmtId="0" fontId="0" fillId="0" borderId="0" xfId="0" applyFill="1" applyAlignment="1">
      <alignment horizontal="left" vertical="top" wrapText="1"/>
    </xf>
    <xf numFmtId="0" fontId="15" fillId="0" borderId="0" xfId="0" applyFont="1" applyFill="1"/>
    <xf numFmtId="0" fontId="12" fillId="0" borderId="0" xfId="0" applyFont="1" applyFill="1" applyBorder="1"/>
    <xf numFmtId="0" fontId="24" fillId="4" borderId="6" xfId="0" applyFont="1" applyFill="1" applyBorder="1" applyAlignment="1" applyProtection="1">
      <alignment horizontal="center" vertical="center" wrapText="1"/>
      <protection locked="0"/>
    </xf>
    <xf numFmtId="0" fontId="24" fillId="0" borderId="5" xfId="0" applyFont="1" applyBorder="1" applyAlignment="1" applyProtection="1">
      <alignment horizontal="center" vertical="center"/>
      <protection hidden="1"/>
    </xf>
    <xf numFmtId="0" fontId="30" fillId="8" borderId="0" xfId="0" applyFont="1" applyFill="1" applyAlignment="1" applyProtection="1">
      <alignment vertical="center"/>
    </xf>
    <xf numFmtId="165" fontId="24" fillId="0" borderId="5" xfId="0" applyNumberFormat="1" applyFont="1" applyBorder="1" applyAlignment="1" applyProtection="1">
      <alignment horizontal="center" vertical="center"/>
      <protection hidden="1"/>
    </xf>
    <xf numFmtId="43" fontId="24" fillId="0" borderId="0" xfId="3" applyNumberFormat="1" applyFont="1" applyBorder="1" applyAlignment="1" applyProtection="1">
      <alignment vertical="center"/>
      <protection hidden="1"/>
    </xf>
    <xf numFmtId="0" fontId="0" fillId="0" borderId="0" xfId="0"/>
    <xf numFmtId="0" fontId="0" fillId="0" borderId="0" xfId="0" applyProtection="1"/>
    <xf numFmtId="0" fontId="24" fillId="0" borderId="0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horizontal="center" vertical="center"/>
      <protection hidden="1"/>
    </xf>
    <xf numFmtId="0" fontId="0" fillId="0" borderId="0" xfId="0"/>
    <xf numFmtId="0" fontId="31" fillId="0" borderId="0" xfId="7" applyFont="1" applyFill="1" applyBorder="1" applyAlignment="1">
      <alignment horizontal="left"/>
    </xf>
    <xf numFmtId="167" fontId="0" fillId="9" borderId="16" xfId="0" applyNumberFormat="1" applyFill="1" applyBorder="1" applyAlignment="1" applyProtection="1">
      <alignment horizontal="right"/>
      <protection hidden="1"/>
    </xf>
    <xf numFmtId="0" fontId="0" fillId="0" borderId="0" xfId="0" applyProtection="1">
      <protection locked="0"/>
    </xf>
    <xf numFmtId="168" fontId="24" fillId="4" borderId="5" xfId="3" applyNumberFormat="1" applyFont="1" applyFill="1" applyBorder="1" applyAlignment="1" applyProtection="1">
      <alignment vertical="center"/>
      <protection locked="0" hidden="1"/>
    </xf>
    <xf numFmtId="169" fontId="24" fillId="0" borderId="5" xfId="3" applyNumberFormat="1" applyFont="1" applyBorder="1" applyAlignment="1" applyProtection="1">
      <alignment vertical="center"/>
      <protection hidden="1"/>
    </xf>
    <xf numFmtId="2" fontId="0" fillId="0" borderId="0" xfId="0" applyNumberFormat="1" applyProtection="1"/>
    <xf numFmtId="168" fontId="0" fillId="0" borderId="0" xfId="0" applyNumberFormat="1" applyProtection="1"/>
    <xf numFmtId="170" fontId="0" fillId="0" borderId="0" xfId="0" applyNumberFormat="1" applyProtection="1"/>
    <xf numFmtId="165" fontId="0" fillId="0" borderId="0" xfId="0" applyNumberFormat="1" applyProtection="1"/>
    <xf numFmtId="169" fontId="0" fillId="0" borderId="0" xfId="0" applyNumberFormat="1" applyProtection="1"/>
    <xf numFmtId="44" fontId="0" fillId="0" borderId="0" xfId="0" applyNumberFormat="1" applyProtection="1"/>
    <xf numFmtId="167" fontId="0" fillId="0" borderId="0" xfId="0" applyNumberFormat="1" applyProtection="1"/>
    <xf numFmtId="171" fontId="24" fillId="4" borderId="5" xfId="0" applyNumberFormat="1" applyFont="1" applyFill="1" applyBorder="1" applyAlignment="1" applyProtection="1">
      <alignment horizontal="center" vertical="center"/>
      <protection locked="0" hidden="1"/>
    </xf>
    <xf numFmtId="171" fontId="24" fillId="0" borderId="5" xfId="0" applyNumberFormat="1" applyFont="1" applyBorder="1" applyAlignment="1" applyProtection="1">
      <alignment horizontal="center" vertical="center"/>
      <protection hidden="1"/>
    </xf>
    <xf numFmtId="171" fontId="0" fillId="0" borderId="0" xfId="0" applyNumberFormat="1" applyProtection="1"/>
    <xf numFmtId="172" fontId="0" fillId="9" borderId="12" xfId="0" applyNumberFormat="1" applyFill="1" applyBorder="1" applyAlignment="1" applyProtection="1">
      <alignment horizontal="right"/>
      <protection hidden="1"/>
    </xf>
    <xf numFmtId="0" fontId="8" fillId="0" borderId="0" xfId="0" applyFont="1" applyAlignment="1" applyProtection="1">
      <alignment horizontal="left" vertical="top" wrapText="1"/>
    </xf>
    <xf numFmtId="0" fontId="28" fillId="0" borderId="0" xfId="0" applyFont="1" applyAlignment="1" applyProtection="1">
      <alignment horizontal="left" vertical="center"/>
    </xf>
    <xf numFmtId="0" fontId="29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horizontal="left" vertical="top" wrapText="1"/>
    </xf>
    <xf numFmtId="0" fontId="19" fillId="0" borderId="0" xfId="0" applyFont="1" applyAlignment="1" applyProtection="1">
      <alignment horizontal="left" vertical="top" wrapText="1"/>
    </xf>
    <xf numFmtId="0" fontId="16" fillId="0" borderId="0" xfId="0" applyFont="1" applyAlignment="1" applyProtection="1">
      <alignment horizontal="left" vertical="top" wrapText="1"/>
    </xf>
    <xf numFmtId="0" fontId="12" fillId="0" borderId="0" xfId="0" applyFont="1" applyAlignment="1" applyProtection="1">
      <alignment horizontal="left" vertical="top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/>
    </xf>
    <xf numFmtId="0" fontId="21" fillId="0" borderId="0" xfId="0" applyFont="1" applyAlignment="1" applyProtection="1">
      <alignment horizontal="left" vertical="top" wrapText="1"/>
    </xf>
    <xf numFmtId="0" fontId="9" fillId="3" borderId="0" xfId="0" applyFont="1" applyFill="1" applyProtection="1"/>
    <xf numFmtId="0" fontId="0" fillId="4" borderId="2" xfId="0" applyFill="1" applyBorder="1" applyAlignment="1" applyProtection="1">
      <alignment horizontal="left"/>
      <protection locked="0"/>
    </xf>
    <xf numFmtId="0" fontId="0" fillId="4" borderId="3" xfId="0" applyFill="1" applyBorder="1" applyAlignment="1" applyProtection="1">
      <alignment horizontal="left"/>
      <protection locked="0"/>
    </xf>
    <xf numFmtId="0" fontId="0" fillId="4" borderId="4" xfId="0" applyFill="1" applyBorder="1" applyAlignment="1" applyProtection="1">
      <alignment horizontal="left"/>
      <protection locked="0"/>
    </xf>
    <xf numFmtId="0" fontId="5" fillId="4" borderId="2" xfId="0" applyFont="1" applyFill="1" applyBorder="1" applyAlignment="1" applyProtection="1">
      <alignment horizontal="left"/>
      <protection locked="0"/>
    </xf>
    <xf numFmtId="0" fontId="5" fillId="4" borderId="3" xfId="0" applyFont="1" applyFill="1" applyBorder="1" applyAlignment="1" applyProtection="1">
      <alignment horizontal="left"/>
      <protection locked="0"/>
    </xf>
    <xf numFmtId="0" fontId="5" fillId="4" borderId="4" xfId="0" applyFont="1" applyFill="1" applyBorder="1" applyAlignment="1" applyProtection="1">
      <alignment horizontal="left"/>
      <protection locked="0"/>
    </xf>
    <xf numFmtId="0" fontId="12" fillId="4" borderId="2" xfId="0" applyFont="1" applyFill="1" applyBorder="1" applyAlignment="1" applyProtection="1">
      <alignment horizontal="left"/>
      <protection locked="0"/>
    </xf>
    <xf numFmtId="0" fontId="12" fillId="4" borderId="3" xfId="0" applyFont="1" applyFill="1" applyBorder="1" applyAlignment="1" applyProtection="1">
      <alignment horizontal="left"/>
      <protection locked="0"/>
    </xf>
    <xf numFmtId="0" fontId="12" fillId="4" borderId="4" xfId="0" applyFont="1" applyFill="1" applyBorder="1" applyAlignment="1" applyProtection="1">
      <alignment horizontal="left"/>
      <protection locked="0"/>
    </xf>
    <xf numFmtId="0" fontId="31" fillId="9" borderId="13" xfId="7" applyFont="1" applyFill="1" applyBorder="1" applyAlignment="1">
      <alignment horizontal="left"/>
    </xf>
    <xf numFmtId="0" fontId="31" fillId="9" borderId="14" xfId="7" applyFont="1" applyFill="1" applyBorder="1" applyAlignment="1">
      <alignment horizontal="left"/>
    </xf>
    <xf numFmtId="0" fontId="31" fillId="9" borderId="15" xfId="7" applyFont="1" applyFill="1" applyBorder="1" applyAlignment="1">
      <alignment horizontal="left"/>
    </xf>
    <xf numFmtId="0" fontId="24" fillId="4" borderId="6" xfId="0" applyFont="1" applyFill="1" applyBorder="1" applyAlignment="1" applyProtection="1">
      <alignment vertical="center" wrapText="1"/>
      <protection locked="0"/>
    </xf>
    <xf numFmtId="0" fontId="24" fillId="4" borderId="7" xfId="0" applyFont="1" applyFill="1" applyBorder="1" applyAlignment="1" applyProtection="1">
      <alignment vertical="center" wrapText="1"/>
      <protection locked="0"/>
    </xf>
    <xf numFmtId="0" fontId="24" fillId="4" borderId="8" xfId="0" applyFont="1" applyFill="1" applyBorder="1" applyAlignment="1" applyProtection="1">
      <alignment vertical="center" wrapText="1"/>
      <protection locked="0"/>
    </xf>
    <xf numFmtId="0" fontId="30" fillId="7" borderId="5" xfId="0" applyFont="1" applyFill="1" applyBorder="1" applyAlignment="1" applyProtection="1">
      <alignment horizontal="center" vertical="center" wrapText="1"/>
    </xf>
    <xf numFmtId="0" fontId="31" fillId="9" borderId="9" xfId="7" applyFont="1" applyFill="1" applyBorder="1" applyAlignment="1">
      <alignment horizontal="left"/>
    </xf>
    <xf numFmtId="0" fontId="31" fillId="9" borderId="10" xfId="7" applyFont="1" applyFill="1" applyBorder="1" applyAlignment="1">
      <alignment horizontal="left"/>
    </xf>
    <xf numFmtId="0" fontId="31" fillId="9" borderId="11" xfId="7" applyFont="1" applyFill="1" applyBorder="1" applyAlignment="1">
      <alignment horizontal="left"/>
    </xf>
    <xf numFmtId="2" fontId="24" fillId="0" borderId="5" xfId="3" applyNumberFormat="1" applyFont="1" applyBorder="1" applyAlignment="1" applyProtection="1">
      <alignment vertical="center"/>
      <protection hidden="1"/>
    </xf>
    <xf numFmtId="2" fontId="32" fillId="0" borderId="5" xfId="3" applyNumberFormat="1" applyFont="1" applyBorder="1" applyAlignment="1" applyProtection="1">
      <alignment vertical="center"/>
      <protection hidden="1"/>
    </xf>
  </cellXfs>
  <cellStyles count="9">
    <cellStyle name="Čiarka" xfId="3" builtinId="3"/>
    <cellStyle name="Čiarka 2" xfId="2"/>
    <cellStyle name="Čiarka 2 2" xfId="8"/>
    <cellStyle name="Čiarka 2 3" xfId="6"/>
    <cellStyle name="Normálna" xfId="0" builtinId="0"/>
    <cellStyle name="Normálna 2" xfId="1"/>
    <cellStyle name="Normálna 2 2" xfId="7"/>
    <cellStyle name="Normálna 2 3" xfId="5"/>
    <cellStyle name="Normálna 4" xfId="4"/>
  </cellStyles>
  <dxfs count="0"/>
  <tableStyles count="0" defaultTableStyle="TableStyleMedium2" defaultPivotStyle="PivotStyleLight16"/>
  <colors>
    <mruColors>
      <color rgb="FFA10D2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zoomScaleNormal="100" workbookViewId="0">
      <selection activeCell="G95" sqref="G95"/>
    </sheetView>
  </sheetViews>
  <sheetFormatPr defaultColWidth="8.85546875" defaultRowHeight="15" x14ac:dyDescent="0.25"/>
  <cols>
    <col min="1" max="1" width="8.85546875" style="10"/>
    <col min="2" max="2" width="17.42578125" style="10" customWidth="1"/>
    <col min="3" max="3" width="17.5703125" style="10" customWidth="1"/>
    <col min="4" max="4" width="17.42578125" style="10" customWidth="1"/>
    <col min="5" max="5" width="18.5703125" style="10" customWidth="1"/>
    <col min="6" max="6" width="17.42578125" style="10" customWidth="1"/>
    <col min="7" max="7" width="18.42578125" style="10" customWidth="1"/>
    <col min="8" max="8" width="51.42578125" style="10" customWidth="1"/>
    <col min="9" max="9" width="8.85546875" style="10"/>
    <col min="10" max="10" width="17.42578125" style="10" customWidth="1"/>
    <col min="11" max="11" width="12.5703125" style="10" customWidth="1"/>
    <col min="12" max="16384" width="8.85546875" style="10"/>
  </cols>
  <sheetData>
    <row r="1" spans="1:8" ht="44.45" customHeight="1" thickBot="1" x14ac:dyDescent="0.35">
      <c r="B1" s="87" t="s">
        <v>168</v>
      </c>
      <c r="C1" s="88"/>
      <c r="D1" s="88"/>
      <c r="E1" s="88"/>
      <c r="F1" s="89"/>
      <c r="H1" s="16"/>
    </row>
    <row r="2" spans="1:8" ht="24.95" customHeight="1" x14ac:dyDescent="0.25"/>
    <row r="3" spans="1:8" ht="18.75" x14ac:dyDescent="0.3">
      <c r="A3" s="17" t="s">
        <v>14</v>
      </c>
      <c r="B3" s="17"/>
      <c r="C3" s="17"/>
      <c r="F3" s="18"/>
    </row>
    <row r="4" spans="1:8" x14ac:dyDescent="0.25">
      <c r="B4" s="19"/>
      <c r="F4" s="18"/>
    </row>
    <row r="5" spans="1:8" ht="15.75" thickBot="1" x14ac:dyDescent="0.3">
      <c r="B5" s="20" t="s">
        <v>0</v>
      </c>
      <c r="D5" s="10" t="s">
        <v>16</v>
      </c>
      <c r="F5" s="18" t="s">
        <v>19</v>
      </c>
    </row>
    <row r="6" spans="1:8" ht="15" customHeight="1" thickBot="1" x14ac:dyDescent="0.3">
      <c r="B6" s="44"/>
      <c r="D6" s="44"/>
      <c r="F6" s="44"/>
    </row>
    <row r="7" spans="1:8" ht="15" customHeight="1" x14ac:dyDescent="0.25"/>
    <row r="8" spans="1:8" ht="15" customHeight="1" thickBot="1" x14ac:dyDescent="0.3">
      <c r="B8" s="10" t="s">
        <v>13</v>
      </c>
    </row>
    <row r="9" spans="1:8" ht="15" customHeight="1" thickBot="1" x14ac:dyDescent="0.3">
      <c r="B9" s="93"/>
      <c r="C9" s="94"/>
      <c r="D9" s="94"/>
      <c r="E9" s="94"/>
      <c r="F9" s="95"/>
    </row>
    <row r="10" spans="1:8" ht="15" customHeight="1" x14ac:dyDescent="0.25"/>
    <row r="11" spans="1:8" ht="15.75" thickBot="1" x14ac:dyDescent="0.3">
      <c r="B11" s="10" t="s">
        <v>1</v>
      </c>
    </row>
    <row r="12" spans="1:8" ht="15.75" thickBot="1" x14ac:dyDescent="0.3">
      <c r="B12" s="93"/>
      <c r="C12" s="94"/>
      <c r="D12" s="94"/>
      <c r="E12" s="94"/>
      <c r="F12" s="95"/>
    </row>
    <row r="13" spans="1:8" ht="15" customHeight="1" x14ac:dyDescent="0.25"/>
    <row r="14" spans="1:8" x14ac:dyDescent="0.25">
      <c r="B14" s="10" t="s">
        <v>2</v>
      </c>
    </row>
    <row r="15" spans="1:8" ht="15.75" thickBot="1" x14ac:dyDescent="0.3">
      <c r="B15" s="10" t="s">
        <v>3</v>
      </c>
      <c r="D15" s="10" t="s">
        <v>4</v>
      </c>
      <c r="F15" s="10" t="s">
        <v>5</v>
      </c>
    </row>
    <row r="16" spans="1:8" ht="15.75" thickBot="1" x14ac:dyDescent="0.3">
      <c r="B16" s="44"/>
      <c r="D16" s="44"/>
      <c r="F16" s="44"/>
    </row>
    <row r="17" spans="2:6" ht="7.5" customHeight="1" x14ac:dyDescent="0.25"/>
    <row r="18" spans="2:6" ht="15.75" thickBot="1" x14ac:dyDescent="0.3">
      <c r="B18" s="10" t="s">
        <v>6</v>
      </c>
      <c r="D18" s="10" t="s">
        <v>7</v>
      </c>
      <c r="F18" s="10" t="s">
        <v>8</v>
      </c>
    </row>
    <row r="19" spans="2:6" ht="15.75" thickBot="1" x14ac:dyDescent="0.3">
      <c r="B19" s="44"/>
      <c r="D19" s="45"/>
      <c r="F19" s="45"/>
    </row>
    <row r="20" spans="2:6" ht="15" customHeight="1" x14ac:dyDescent="0.25"/>
    <row r="21" spans="2:6" x14ac:dyDescent="0.25">
      <c r="B21" s="10" t="s">
        <v>15</v>
      </c>
      <c r="E21" s="21"/>
    </row>
    <row r="22" spans="2:6" ht="15.75" thickBot="1" x14ac:dyDescent="0.3">
      <c r="B22" s="10" t="s">
        <v>9</v>
      </c>
      <c r="D22" s="10" t="s">
        <v>10</v>
      </c>
      <c r="F22" s="10" t="s">
        <v>11</v>
      </c>
    </row>
    <row r="23" spans="2:6" ht="15.75" thickBot="1" x14ac:dyDescent="0.3">
      <c r="B23" s="44"/>
      <c r="D23" s="44"/>
      <c r="F23" s="45"/>
    </row>
    <row r="24" spans="2:6" ht="15.75" thickBot="1" x14ac:dyDescent="0.3">
      <c r="B24" s="44"/>
      <c r="D24" s="44"/>
      <c r="F24" s="45"/>
    </row>
    <row r="25" spans="2:6" x14ac:dyDescent="0.25">
      <c r="B25" s="18"/>
      <c r="D25" s="18"/>
      <c r="F25" s="22"/>
    </row>
    <row r="26" spans="2:6" x14ac:dyDescent="0.25">
      <c r="B26" s="10" t="s">
        <v>40</v>
      </c>
      <c r="F26" s="22"/>
    </row>
    <row r="27" spans="2:6" ht="15.75" thickBot="1" x14ac:dyDescent="0.3">
      <c r="B27" s="10" t="s">
        <v>9</v>
      </c>
      <c r="D27" s="10" t="s">
        <v>10</v>
      </c>
      <c r="F27" s="22"/>
    </row>
    <row r="28" spans="2:6" ht="15.75" thickBot="1" x14ac:dyDescent="0.3">
      <c r="B28" s="44"/>
      <c r="D28" s="44"/>
      <c r="F28" s="22"/>
    </row>
    <row r="29" spans="2:6" ht="15.75" thickBot="1" x14ac:dyDescent="0.3">
      <c r="B29" s="23" t="s">
        <v>18</v>
      </c>
      <c r="D29" s="18"/>
      <c r="F29" s="22"/>
    </row>
    <row r="30" spans="2:6" ht="15.75" thickBot="1" x14ac:dyDescent="0.3">
      <c r="B30" s="46"/>
      <c r="D30" s="18"/>
      <c r="F30" s="22"/>
    </row>
    <row r="31" spans="2:6" x14ac:dyDescent="0.25">
      <c r="B31" s="18"/>
      <c r="D31" s="18"/>
      <c r="F31" s="22"/>
    </row>
    <row r="32" spans="2:6" ht="15.75" thickBot="1" x14ac:dyDescent="0.3">
      <c r="B32" s="10" t="s">
        <v>12</v>
      </c>
    </row>
    <row r="33" spans="1:8" ht="15.75" thickBot="1" x14ac:dyDescent="0.3">
      <c r="B33" s="93"/>
      <c r="C33" s="94"/>
      <c r="D33" s="94"/>
      <c r="E33" s="94"/>
      <c r="F33" s="95"/>
    </row>
    <row r="34" spans="1:8" x14ac:dyDescent="0.25">
      <c r="B34" s="18"/>
      <c r="C34" s="18"/>
      <c r="D34" s="18"/>
      <c r="E34" s="18"/>
      <c r="F34" s="18"/>
    </row>
    <row r="35" spans="1:8" x14ac:dyDescent="0.25">
      <c r="B35" s="18"/>
      <c r="C35" s="18"/>
      <c r="D35" s="18"/>
      <c r="E35" s="18"/>
      <c r="F35" s="18"/>
    </row>
    <row r="36" spans="1:8" ht="18.75" x14ac:dyDescent="0.3">
      <c r="A36" s="92" t="s">
        <v>25</v>
      </c>
      <c r="B36" s="92"/>
      <c r="C36" s="92"/>
      <c r="D36" s="92"/>
      <c r="E36" s="92"/>
      <c r="F36" s="92"/>
      <c r="G36" s="24"/>
      <c r="H36" s="25"/>
    </row>
    <row r="37" spans="1:8" x14ac:dyDescent="0.25">
      <c r="B37" s="18"/>
      <c r="C37" s="18"/>
      <c r="D37" s="18"/>
      <c r="E37" s="18"/>
      <c r="F37" s="18"/>
    </row>
    <row r="38" spans="1:8" ht="15.75" thickBot="1" x14ac:dyDescent="0.3">
      <c r="B38" s="26" t="s">
        <v>23</v>
      </c>
      <c r="C38" s="18"/>
      <c r="D38" s="18"/>
      <c r="E38" s="18"/>
      <c r="F38" s="18"/>
    </row>
    <row r="39" spans="1:8" ht="15.75" thickBot="1" x14ac:dyDescent="0.3">
      <c r="B39" s="96"/>
      <c r="C39" s="97"/>
      <c r="D39" s="97"/>
      <c r="E39" s="97"/>
      <c r="F39" s="98"/>
    </row>
    <row r="40" spans="1:8" x14ac:dyDescent="0.25">
      <c r="B40" s="18"/>
      <c r="C40" s="18"/>
      <c r="D40" s="18"/>
      <c r="E40" s="18"/>
      <c r="F40" s="18"/>
    </row>
    <row r="41" spans="1:8" ht="15.75" thickBot="1" x14ac:dyDescent="0.3">
      <c r="B41" s="27" t="s">
        <v>20</v>
      </c>
      <c r="C41" s="28"/>
      <c r="D41" s="28"/>
      <c r="E41" s="28"/>
      <c r="F41" s="28"/>
    </row>
    <row r="42" spans="1:8" ht="15.75" thickBot="1" x14ac:dyDescent="0.3">
      <c r="B42" s="99"/>
      <c r="C42" s="100"/>
      <c r="D42" s="100"/>
      <c r="E42" s="100"/>
      <c r="F42" s="101"/>
    </row>
    <row r="43" spans="1:8" x14ac:dyDescent="0.25">
      <c r="B43" s="28"/>
      <c r="C43" s="28"/>
      <c r="D43" s="28"/>
      <c r="E43" s="28"/>
      <c r="F43" s="28"/>
    </row>
    <row r="44" spans="1:8" x14ac:dyDescent="0.25">
      <c r="B44" s="28"/>
      <c r="C44" s="28"/>
      <c r="D44" s="28"/>
      <c r="E44" s="28"/>
      <c r="F44" s="28"/>
    </row>
    <row r="45" spans="1:8" ht="18.75" x14ac:dyDescent="0.3">
      <c r="A45" s="17" t="s">
        <v>24</v>
      </c>
      <c r="B45" s="29"/>
      <c r="C45" s="29"/>
      <c r="D45" s="29"/>
      <c r="E45" s="28"/>
      <c r="F45" s="28"/>
    </row>
    <row r="46" spans="1:8" x14ac:dyDescent="0.25">
      <c r="B46" s="28"/>
      <c r="C46" s="28"/>
      <c r="D46" s="28"/>
      <c r="E46" s="28"/>
      <c r="F46" s="28"/>
    </row>
    <row r="47" spans="1:8" ht="15.75" thickBot="1" x14ac:dyDescent="0.3">
      <c r="B47" s="26" t="s">
        <v>23</v>
      </c>
      <c r="C47" s="18"/>
      <c r="D47" s="18"/>
      <c r="E47" s="18"/>
      <c r="F47" s="18"/>
    </row>
    <row r="48" spans="1:8" ht="15.75" thickBot="1" x14ac:dyDescent="0.3">
      <c r="B48" s="96"/>
      <c r="C48" s="97"/>
      <c r="D48" s="97"/>
      <c r="E48" s="97"/>
      <c r="F48" s="98"/>
    </row>
    <row r="49" spans="1:12" x14ac:dyDescent="0.25">
      <c r="B49" s="18"/>
      <c r="C49" s="18"/>
      <c r="D49" s="18"/>
      <c r="E49" s="18"/>
      <c r="F49" s="18"/>
    </row>
    <row r="50" spans="1:12" ht="15.75" thickBot="1" x14ac:dyDescent="0.3">
      <c r="B50" s="27" t="s">
        <v>20</v>
      </c>
      <c r="C50" s="28"/>
      <c r="D50" s="28"/>
      <c r="E50" s="28"/>
      <c r="F50" s="28"/>
    </row>
    <row r="51" spans="1:12" ht="15.75" thickBot="1" x14ac:dyDescent="0.3">
      <c r="B51" s="99"/>
      <c r="C51" s="100"/>
      <c r="D51" s="100"/>
      <c r="E51" s="100"/>
      <c r="F51" s="101"/>
    </row>
    <row r="52" spans="1:12" x14ac:dyDescent="0.25">
      <c r="B52" s="28"/>
      <c r="C52" s="28"/>
      <c r="D52" s="28"/>
      <c r="E52" s="28"/>
      <c r="F52" s="28"/>
    </row>
    <row r="53" spans="1:12" ht="18.75" x14ac:dyDescent="0.3">
      <c r="A53" s="92" t="s">
        <v>33</v>
      </c>
      <c r="B53" s="92"/>
      <c r="C53" s="92"/>
      <c r="D53" s="92"/>
      <c r="E53" s="92"/>
      <c r="F53" s="92"/>
    </row>
    <row r="54" spans="1:12" ht="15.75" x14ac:dyDescent="0.25">
      <c r="A54" s="30"/>
      <c r="B54" s="31"/>
      <c r="C54" s="31"/>
      <c r="D54" s="31"/>
      <c r="E54" s="31"/>
      <c r="F54" s="32"/>
      <c r="G54" s="33"/>
      <c r="H54" s="33"/>
      <c r="I54" s="33"/>
      <c r="J54" s="30"/>
      <c r="K54" s="30"/>
    </row>
    <row r="55" spans="1:12" ht="15.75" thickBot="1" x14ac:dyDescent="0.3">
      <c r="A55" s="30"/>
      <c r="B55" s="34" t="s">
        <v>34</v>
      </c>
      <c r="C55" s="34"/>
      <c r="D55" s="34" t="s">
        <v>35</v>
      </c>
      <c r="E55" s="34"/>
      <c r="F55" s="35"/>
      <c r="G55" s="30"/>
      <c r="H55" s="30"/>
      <c r="I55" s="30"/>
      <c r="J55" s="30"/>
      <c r="K55" s="30"/>
    </row>
    <row r="56" spans="1:12" ht="15.75" thickBot="1" x14ac:dyDescent="0.3">
      <c r="A56" s="30"/>
      <c r="B56" s="47"/>
      <c r="C56" s="34"/>
      <c r="D56" s="47"/>
      <c r="E56" s="34"/>
      <c r="F56" s="35"/>
      <c r="G56" s="30"/>
      <c r="H56" s="30"/>
      <c r="I56" s="30"/>
      <c r="J56" s="30"/>
      <c r="K56" s="30"/>
    </row>
    <row r="57" spans="1:12" x14ac:dyDescent="0.25">
      <c r="A57" s="30"/>
      <c r="B57" s="36" t="s">
        <v>21</v>
      </c>
      <c r="C57" s="34"/>
      <c r="D57" s="37"/>
      <c r="E57" s="34"/>
      <c r="F57" s="35"/>
      <c r="G57" s="30"/>
      <c r="H57" s="30"/>
      <c r="I57" s="30"/>
      <c r="J57" s="30"/>
      <c r="K57" s="30"/>
    </row>
    <row r="58" spans="1:12" ht="15.75" thickBot="1" x14ac:dyDescent="0.3">
      <c r="A58" s="30"/>
      <c r="B58" s="34" t="s">
        <v>36</v>
      </c>
      <c r="C58" s="34"/>
      <c r="D58" s="34" t="s">
        <v>37</v>
      </c>
      <c r="E58" s="34"/>
      <c r="F58" s="35"/>
      <c r="G58" s="30"/>
      <c r="H58" s="30"/>
      <c r="I58" s="30"/>
      <c r="J58" s="30"/>
      <c r="K58" s="30"/>
    </row>
    <row r="59" spans="1:12" ht="15.75" thickBot="1" x14ac:dyDescent="0.3">
      <c r="B59" s="47"/>
      <c r="C59" s="34"/>
      <c r="D59" s="47"/>
      <c r="E59" s="38"/>
      <c r="F59" s="38"/>
    </row>
    <row r="60" spans="1:12" x14ac:dyDescent="0.25">
      <c r="B60" s="37"/>
      <c r="C60" s="34"/>
      <c r="D60" s="37"/>
      <c r="E60" s="38"/>
      <c r="F60" s="38"/>
    </row>
    <row r="61" spans="1:12" ht="15.75" thickBot="1" x14ac:dyDescent="0.3">
      <c r="B61" s="34" t="s">
        <v>38</v>
      </c>
      <c r="C61" s="34"/>
      <c r="D61" s="34" t="s">
        <v>39</v>
      </c>
      <c r="E61" s="38"/>
      <c r="F61" s="38"/>
    </row>
    <row r="62" spans="1:12" ht="15.75" thickBot="1" x14ac:dyDescent="0.3">
      <c r="B62" s="47"/>
      <c r="C62" s="34"/>
      <c r="D62" s="47"/>
      <c r="E62" s="38"/>
      <c r="F62" s="38"/>
    </row>
    <row r="63" spans="1:12" x14ac:dyDescent="0.25">
      <c r="B63" s="37"/>
      <c r="C63" s="34"/>
      <c r="D63" s="37"/>
      <c r="E63" s="38"/>
      <c r="F63" s="38"/>
    </row>
    <row r="64" spans="1:12" customFormat="1" ht="15.75" thickBot="1" x14ac:dyDescent="0.3">
      <c r="A64" s="48"/>
      <c r="B64" s="49" t="s">
        <v>154</v>
      </c>
      <c r="C64" s="49"/>
      <c r="D64" s="49" t="s">
        <v>155</v>
      </c>
      <c r="E64" s="49"/>
      <c r="F64" s="50"/>
      <c r="G64" s="48"/>
      <c r="H64" s="48"/>
      <c r="I64" s="48"/>
      <c r="J64" s="48"/>
      <c r="K64" s="48"/>
      <c r="L64" s="51"/>
    </row>
    <row r="65" spans="1:12" customFormat="1" ht="15.75" thickBot="1" x14ac:dyDescent="0.3">
      <c r="A65" s="48"/>
      <c r="B65" s="47"/>
      <c r="C65" s="49"/>
      <c r="D65" s="47"/>
      <c r="E65" s="49"/>
      <c r="F65" s="50"/>
      <c r="G65" s="48"/>
      <c r="H65" s="48"/>
      <c r="I65" s="48"/>
      <c r="J65" s="48"/>
      <c r="K65" s="48"/>
      <c r="L65" s="51"/>
    </row>
    <row r="66" spans="1:12" customFormat="1" x14ac:dyDescent="0.25">
      <c r="A66" s="48"/>
      <c r="B66" s="52"/>
      <c r="C66" s="49"/>
      <c r="D66" s="53"/>
      <c r="E66" s="49"/>
      <c r="F66" s="50"/>
      <c r="G66" s="48"/>
      <c r="H66" s="48"/>
      <c r="I66" s="48"/>
      <c r="J66" s="48"/>
      <c r="K66" s="48"/>
      <c r="L66" s="51"/>
    </row>
    <row r="67" spans="1:12" customFormat="1" ht="15.75" thickBot="1" x14ac:dyDescent="0.3">
      <c r="A67" s="48"/>
      <c r="B67" s="49" t="s">
        <v>156</v>
      </c>
      <c r="C67" s="49"/>
      <c r="D67" s="49" t="s">
        <v>157</v>
      </c>
      <c r="E67" s="49"/>
      <c r="F67" s="50"/>
      <c r="G67" s="48"/>
      <c r="H67" s="48"/>
      <c r="I67" s="48"/>
      <c r="J67" s="48"/>
      <c r="K67" s="48"/>
      <c r="L67" s="51"/>
    </row>
    <row r="68" spans="1:12" customFormat="1" ht="15.75" thickBot="1" x14ac:dyDescent="0.3">
      <c r="A68" s="48"/>
      <c r="B68" s="47"/>
      <c r="C68" s="49"/>
      <c r="D68" s="47"/>
      <c r="E68" s="49"/>
      <c r="F68" s="50"/>
      <c r="G68" s="48"/>
      <c r="H68" s="48"/>
      <c r="I68" s="48"/>
      <c r="J68" s="48"/>
      <c r="K68" s="48"/>
      <c r="L68" s="51"/>
    </row>
    <row r="69" spans="1:12" customFormat="1" x14ac:dyDescent="0.25">
      <c r="A69" s="48"/>
      <c r="B69" s="52"/>
      <c r="C69" s="49"/>
      <c r="D69" s="53"/>
      <c r="E69" s="49"/>
      <c r="F69" s="50"/>
      <c r="G69" s="48"/>
      <c r="H69" s="48"/>
      <c r="I69" s="48"/>
      <c r="J69" s="48"/>
      <c r="K69" s="48"/>
      <c r="L69" s="51"/>
    </row>
    <row r="70" spans="1:12" customFormat="1" ht="15.75" thickBot="1" x14ac:dyDescent="0.3">
      <c r="A70" s="48"/>
      <c r="B70" s="49" t="s">
        <v>158</v>
      </c>
      <c r="C70" s="49"/>
      <c r="D70" s="49" t="s">
        <v>159</v>
      </c>
      <c r="E70" s="49"/>
      <c r="F70" s="50"/>
      <c r="G70" s="48"/>
      <c r="H70" s="48"/>
      <c r="I70" s="48"/>
      <c r="J70" s="48"/>
      <c r="K70" s="48"/>
      <c r="L70" s="51"/>
    </row>
    <row r="71" spans="1:12" customFormat="1" ht="15.75" thickBot="1" x14ac:dyDescent="0.3">
      <c r="A71" s="48"/>
      <c r="B71" s="47"/>
      <c r="C71" s="49"/>
      <c r="D71" s="47"/>
      <c r="E71" s="49"/>
      <c r="F71" s="50"/>
      <c r="G71" s="48"/>
      <c r="H71" s="48"/>
      <c r="I71" s="48"/>
      <c r="J71" s="48"/>
      <c r="K71" s="48"/>
      <c r="L71" s="51"/>
    </row>
    <row r="72" spans="1:12" customFormat="1" x14ac:dyDescent="0.25">
      <c r="A72" s="48"/>
      <c r="B72" s="52"/>
      <c r="C72" s="49"/>
      <c r="D72" s="53"/>
      <c r="E72" s="49"/>
      <c r="F72" s="50"/>
      <c r="G72" s="48"/>
      <c r="H72" s="48"/>
      <c r="I72" s="48"/>
      <c r="J72" s="48"/>
      <c r="K72" s="48"/>
      <c r="L72" s="51"/>
    </row>
    <row r="73" spans="1:12" customFormat="1" ht="15.75" thickBot="1" x14ac:dyDescent="0.3">
      <c r="A73" s="48"/>
      <c r="B73" s="49" t="s">
        <v>160</v>
      </c>
      <c r="C73" s="49"/>
      <c r="D73" s="49" t="s">
        <v>161</v>
      </c>
      <c r="E73" s="49"/>
      <c r="F73" s="50"/>
      <c r="G73" s="48"/>
      <c r="H73" s="48"/>
      <c r="I73" s="48"/>
      <c r="J73" s="48"/>
      <c r="K73" s="48"/>
      <c r="L73" s="51"/>
    </row>
    <row r="74" spans="1:12" customFormat="1" ht="15.75" thickBot="1" x14ac:dyDescent="0.3">
      <c r="A74" s="48"/>
      <c r="B74" s="47"/>
      <c r="C74" s="49"/>
      <c r="D74" s="47"/>
      <c r="E74" s="49"/>
      <c r="F74" s="50"/>
      <c r="G74" s="48"/>
      <c r="H74" s="48"/>
      <c r="I74" s="48"/>
      <c r="J74" s="48"/>
      <c r="K74" s="48"/>
      <c r="L74" s="51"/>
    </row>
    <row r="75" spans="1:12" customFormat="1" x14ac:dyDescent="0.25">
      <c r="A75" s="48"/>
      <c r="B75" s="52"/>
      <c r="C75" s="49"/>
      <c r="D75" s="53"/>
      <c r="E75" s="49"/>
      <c r="F75" s="50"/>
      <c r="G75" s="48"/>
      <c r="H75" s="48"/>
      <c r="I75" s="48"/>
      <c r="J75" s="48"/>
      <c r="K75" s="48"/>
      <c r="L75" s="51"/>
    </row>
    <row r="76" spans="1:12" customFormat="1" ht="15.75" thickBot="1" x14ac:dyDescent="0.3">
      <c r="A76" s="48"/>
      <c r="B76" s="49" t="s">
        <v>162</v>
      </c>
      <c r="C76" s="49"/>
      <c r="D76" s="49" t="s">
        <v>163</v>
      </c>
      <c r="E76" s="49"/>
      <c r="F76" s="50"/>
      <c r="G76" s="48"/>
      <c r="H76" s="48"/>
      <c r="I76" s="48"/>
      <c r="J76" s="48"/>
      <c r="K76" s="48"/>
      <c r="L76" s="51"/>
    </row>
    <row r="77" spans="1:12" customFormat="1" ht="15.75" thickBot="1" x14ac:dyDescent="0.3">
      <c r="A77" s="48"/>
      <c r="B77" s="47"/>
      <c r="C77" s="49"/>
      <c r="D77" s="47"/>
      <c r="E77" s="49"/>
      <c r="F77" s="50"/>
      <c r="G77" s="48"/>
      <c r="H77" s="48"/>
      <c r="I77" s="48"/>
      <c r="J77" s="48"/>
      <c r="K77" s="48"/>
      <c r="L77" s="51"/>
    </row>
    <row r="78" spans="1:12" customFormat="1" x14ac:dyDescent="0.25">
      <c r="A78" s="48"/>
      <c r="B78" s="52"/>
      <c r="C78" s="49"/>
      <c r="D78" s="53"/>
      <c r="E78" s="49"/>
      <c r="F78" s="50"/>
      <c r="G78" s="48"/>
      <c r="H78" s="48"/>
      <c r="I78" s="48"/>
      <c r="J78" s="48"/>
      <c r="K78" s="48"/>
      <c r="L78" s="51"/>
    </row>
    <row r="79" spans="1:12" customFormat="1" ht="15.75" thickBot="1" x14ac:dyDescent="0.3">
      <c r="A79" s="48"/>
      <c r="B79" s="49" t="s">
        <v>164</v>
      </c>
      <c r="C79" s="49"/>
      <c r="D79" s="49" t="s">
        <v>165</v>
      </c>
      <c r="E79" s="49"/>
      <c r="F79" s="50"/>
      <c r="G79" s="48"/>
      <c r="H79" s="48"/>
      <c r="I79" s="48"/>
      <c r="J79" s="48"/>
      <c r="K79" s="48"/>
      <c r="L79" s="51"/>
    </row>
    <row r="80" spans="1:12" customFormat="1" ht="15.75" thickBot="1" x14ac:dyDescent="0.3">
      <c r="A80" s="48"/>
      <c r="B80" s="47"/>
      <c r="C80" s="49"/>
      <c r="D80" s="47"/>
      <c r="E80" s="49"/>
      <c r="F80" s="50"/>
      <c r="G80" s="48"/>
      <c r="H80" s="48"/>
      <c r="I80" s="48"/>
      <c r="J80" s="48"/>
      <c r="K80" s="48"/>
      <c r="L80" s="51"/>
    </row>
    <row r="81" spans="1:12" customFormat="1" x14ac:dyDescent="0.25">
      <c r="A81" s="48"/>
      <c r="B81" s="52"/>
      <c r="C81" s="49"/>
      <c r="D81" s="53"/>
      <c r="E81" s="49"/>
      <c r="F81" s="50"/>
      <c r="G81" s="48"/>
      <c r="H81" s="48"/>
      <c r="I81" s="48"/>
      <c r="J81" s="48"/>
      <c r="K81" s="48"/>
      <c r="L81" s="51"/>
    </row>
    <row r="82" spans="1:12" customFormat="1" ht="15.75" thickBot="1" x14ac:dyDescent="0.3">
      <c r="A82" s="48"/>
      <c r="B82" s="49" t="s">
        <v>166</v>
      </c>
      <c r="C82" s="49"/>
      <c r="D82" s="49" t="s">
        <v>167</v>
      </c>
      <c r="E82" s="49"/>
      <c r="F82" s="50"/>
      <c r="G82" s="48"/>
      <c r="H82" s="48"/>
      <c r="I82" s="48"/>
      <c r="J82" s="48"/>
      <c r="K82" s="48"/>
      <c r="L82" s="51"/>
    </row>
    <row r="83" spans="1:12" customFormat="1" ht="15.75" thickBot="1" x14ac:dyDescent="0.3">
      <c r="A83" s="48"/>
      <c r="B83" s="47"/>
      <c r="C83" s="49"/>
      <c r="D83" s="47"/>
      <c r="E83" s="49"/>
      <c r="F83" s="50"/>
      <c r="G83" s="48"/>
      <c r="H83" s="48"/>
      <c r="I83" s="48"/>
      <c r="J83" s="48"/>
      <c r="K83" s="48"/>
      <c r="L83" s="51"/>
    </row>
    <row r="84" spans="1:12" x14ac:dyDescent="0.25">
      <c r="B84" s="37"/>
      <c r="C84" s="34"/>
      <c r="D84" s="37"/>
      <c r="E84" s="38"/>
      <c r="F84" s="38"/>
    </row>
    <row r="85" spans="1:12" ht="14.45" customHeight="1" x14ac:dyDescent="0.25">
      <c r="B85" s="90" t="s">
        <v>17</v>
      </c>
      <c r="C85" s="90"/>
      <c r="D85" s="90"/>
      <c r="E85" s="90"/>
      <c r="F85" s="90"/>
    </row>
    <row r="86" spans="1:12" ht="7.5" customHeight="1" x14ac:dyDescent="0.25">
      <c r="B86" s="38"/>
      <c r="C86" s="38"/>
      <c r="D86" s="38"/>
      <c r="E86" s="38"/>
      <c r="F86" s="38"/>
    </row>
    <row r="87" spans="1:12" ht="47.45" customHeight="1" x14ac:dyDescent="0.25">
      <c r="B87" s="91" t="s">
        <v>26</v>
      </c>
      <c r="C87" s="84"/>
      <c r="D87" s="84"/>
      <c r="E87" s="84"/>
      <c r="F87" s="84"/>
      <c r="G87" s="3" t="s">
        <v>22</v>
      </c>
      <c r="H87" s="39"/>
    </row>
    <row r="88" spans="1:12" ht="7.5" customHeight="1" x14ac:dyDescent="0.25">
      <c r="B88" s="40"/>
      <c r="C88" s="41"/>
      <c r="D88" s="41"/>
      <c r="E88" s="41"/>
      <c r="F88" s="41"/>
    </row>
    <row r="89" spans="1:12" ht="75.599999999999994" customHeight="1" x14ac:dyDescent="0.25">
      <c r="B89" s="83" t="s">
        <v>27</v>
      </c>
      <c r="C89" s="84"/>
      <c r="D89" s="84"/>
      <c r="E89" s="84"/>
      <c r="F89" s="84"/>
      <c r="G89" s="3" t="s">
        <v>22</v>
      </c>
      <c r="H89" s="39"/>
    </row>
    <row r="90" spans="1:12" ht="7.5" customHeight="1" x14ac:dyDescent="0.25">
      <c r="B90" s="40"/>
      <c r="C90" s="40"/>
      <c r="D90" s="40"/>
      <c r="E90" s="40"/>
      <c r="F90" s="40"/>
    </row>
    <row r="91" spans="1:12" ht="45.95" customHeight="1" x14ac:dyDescent="0.25">
      <c r="B91" s="83" t="s">
        <v>28</v>
      </c>
      <c r="C91" s="84"/>
      <c r="D91" s="84"/>
      <c r="E91" s="84"/>
      <c r="F91" s="84"/>
      <c r="G91" s="3" t="s">
        <v>22</v>
      </c>
      <c r="H91" s="39"/>
    </row>
    <row r="92" spans="1:12" ht="8.25" customHeight="1" x14ac:dyDescent="0.25">
      <c r="B92" s="42"/>
      <c r="C92" s="42"/>
      <c r="D92" s="42"/>
      <c r="E92" s="42"/>
      <c r="F92" s="42"/>
      <c r="G92" s="30"/>
    </row>
    <row r="93" spans="1:12" ht="46.5" customHeight="1" x14ac:dyDescent="0.25">
      <c r="B93" s="83" t="s">
        <v>29</v>
      </c>
      <c r="C93" s="84"/>
      <c r="D93" s="84"/>
      <c r="E93" s="84"/>
      <c r="F93" s="84"/>
      <c r="G93" s="3" t="s">
        <v>22</v>
      </c>
      <c r="H93" s="21"/>
    </row>
    <row r="94" spans="1:12" ht="7.5" customHeight="1" x14ac:dyDescent="0.25">
      <c r="B94" s="42"/>
      <c r="C94" s="43"/>
      <c r="D94" s="43"/>
      <c r="E94" s="43"/>
      <c r="F94" s="43"/>
    </row>
    <row r="95" spans="1:12" ht="44.25" customHeight="1" x14ac:dyDescent="0.25">
      <c r="B95" s="83" t="s">
        <v>171</v>
      </c>
      <c r="C95" s="84"/>
      <c r="D95" s="84"/>
      <c r="E95" s="84"/>
      <c r="F95" s="84"/>
      <c r="G95" s="3" t="s">
        <v>22</v>
      </c>
      <c r="H95" s="39"/>
    </row>
    <row r="96" spans="1:12" ht="7.5" customHeight="1" x14ac:dyDescent="0.25">
      <c r="B96" s="38"/>
      <c r="C96" s="38"/>
      <c r="D96" s="38"/>
      <c r="E96" s="38"/>
      <c r="F96" s="38"/>
    </row>
    <row r="97" spans="2:7" ht="53.25" customHeight="1" x14ac:dyDescent="0.25">
      <c r="B97" s="83" t="s">
        <v>31</v>
      </c>
      <c r="C97" s="84"/>
      <c r="D97" s="84"/>
      <c r="E97" s="84"/>
      <c r="F97" s="84"/>
      <c r="G97" s="3" t="s">
        <v>22</v>
      </c>
    </row>
    <row r="98" spans="2:7" ht="7.5" customHeight="1" x14ac:dyDescent="0.25">
      <c r="B98" s="38"/>
      <c r="C98" s="38"/>
      <c r="D98" s="38"/>
      <c r="E98" s="38"/>
      <c r="F98" s="38"/>
    </row>
    <row r="99" spans="2:7" ht="33.950000000000003" customHeight="1" x14ac:dyDescent="0.25">
      <c r="B99" s="85" t="s">
        <v>30</v>
      </c>
      <c r="C99" s="86"/>
      <c r="D99" s="86"/>
      <c r="E99" s="86"/>
      <c r="F99" s="86"/>
      <c r="G99" s="3" t="s">
        <v>22</v>
      </c>
    </row>
    <row r="100" spans="2:7" ht="6.95" customHeight="1" x14ac:dyDescent="0.25">
      <c r="B100" s="42"/>
      <c r="C100" s="42"/>
      <c r="D100" s="42"/>
      <c r="E100" s="42"/>
      <c r="F100" s="42"/>
    </row>
    <row r="101" spans="2:7" ht="33.950000000000003" customHeight="1" x14ac:dyDescent="0.25">
      <c r="B101" s="80" t="s">
        <v>32</v>
      </c>
      <c r="C101" s="80"/>
      <c r="D101" s="80"/>
      <c r="E101" s="80"/>
      <c r="F101" s="80"/>
      <c r="G101" s="3" t="s">
        <v>22</v>
      </c>
    </row>
    <row r="102" spans="2:7" ht="24.95" customHeight="1" x14ac:dyDescent="0.25"/>
    <row r="103" spans="2:7" ht="19.5" customHeight="1" x14ac:dyDescent="0.25">
      <c r="B103" s="81" t="str">
        <f>IF(AND(G87="ÁNO",G89="ÁNO",G91="ÁNO",G93="ÁNO",G95="ÁNO",G97="ÁNO",G99="ÁNO",G101="ÁNO"),"","NIE SÚ VYPLNENÉ VŠETKY ČESTNÉ PREHLÁSENIA")</f>
        <v>NIE SÚ VYPLNENÉ VŠETKY ČESTNÉ PREHLÁSENIA</v>
      </c>
      <c r="C103" s="82"/>
      <c r="D103" s="82"/>
      <c r="E103" s="82"/>
      <c r="F103" s="82"/>
    </row>
    <row r="104" spans="2:7" ht="24.95" customHeight="1" x14ac:dyDescent="0.25"/>
  </sheetData>
  <sheetProtection algorithmName="SHA-512" hashValue="4rVUnBN4rYWSQqkWOUnGPcjsR4FZqtdTAKCRwKDhaZ17UArv9qnKrFEj9MZsgVVe30EV++gZKWLX7omY4CotLg==" saltValue="kBVFnIGeTauNAnS2GE6hQg==" spinCount="100000" sheet="1" objects="1" scenarios="1" selectLockedCells="1"/>
  <mergeCells count="20">
    <mergeCell ref="B1:F1"/>
    <mergeCell ref="B85:F85"/>
    <mergeCell ref="B91:F91"/>
    <mergeCell ref="B87:F87"/>
    <mergeCell ref="B89:F89"/>
    <mergeCell ref="A36:F36"/>
    <mergeCell ref="A53:F53"/>
    <mergeCell ref="B9:F9"/>
    <mergeCell ref="B12:F12"/>
    <mergeCell ref="B39:F39"/>
    <mergeCell ref="B42:F42"/>
    <mergeCell ref="B33:F33"/>
    <mergeCell ref="B48:F48"/>
    <mergeCell ref="B51:F51"/>
    <mergeCell ref="B101:F101"/>
    <mergeCell ref="B103:F103"/>
    <mergeCell ref="B93:F93"/>
    <mergeCell ref="B95:F95"/>
    <mergeCell ref="B99:F99"/>
    <mergeCell ref="B97:F97"/>
  </mergeCells>
  <dataValidations count="1">
    <dataValidation type="list" allowBlank="1" showInputMessage="1" showErrorMessage="1" prompt="ZVOLIŤ MOŽNOSŤ" sqref="G87 G99 G95 G97 G89 G91:G93 G101">
      <formula1>"Zvoliť možnosť, ÁNO, NIE"</formula1>
    </dataValidation>
  </dataValidations>
  <pageMargins left="0.7" right="0.7" top="0.75" bottom="0.75" header="0.3" footer="0.3"/>
  <pageSetup paperSize="8" scale="9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Okresy!$A$1:$A$79</xm:f>
          </x14:formula1>
          <xm:sqref>F19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tabSelected="1" zoomScale="91" zoomScaleNormal="91" workbookViewId="0">
      <selection activeCell="A2" sqref="A2:A4"/>
    </sheetView>
  </sheetViews>
  <sheetFormatPr defaultColWidth="8.85546875" defaultRowHeight="15" x14ac:dyDescent="0.25"/>
  <cols>
    <col min="1" max="1" width="35.5703125" style="10" customWidth="1"/>
    <col min="2" max="4" width="35.42578125" style="10" customWidth="1"/>
    <col min="5" max="5" width="22.85546875" style="10" customWidth="1"/>
    <col min="6" max="6" width="23" style="10" bestFit="1" customWidth="1"/>
    <col min="7" max="7" width="41.85546875" style="10" bestFit="1" customWidth="1"/>
    <col min="8" max="10" width="8.85546875" style="10" hidden="1" customWidth="1"/>
    <col min="11" max="11" width="18.28515625" style="10" hidden="1" customWidth="1"/>
    <col min="12" max="14" width="8.85546875" style="10" hidden="1" customWidth="1"/>
    <col min="15" max="15" width="20.42578125" style="10" hidden="1" customWidth="1"/>
    <col min="16" max="17" width="9.28515625" style="10" hidden="1" customWidth="1"/>
    <col min="18" max="18" width="18.7109375" style="10" hidden="1" customWidth="1"/>
    <col min="19" max="19" width="22.28515625" style="10" hidden="1" customWidth="1"/>
    <col min="20" max="21" width="8.85546875" style="10" hidden="1" customWidth="1"/>
    <col min="22" max="22" width="16.42578125" style="10" hidden="1" customWidth="1"/>
    <col min="23" max="24" width="8.85546875" style="10" customWidth="1"/>
    <col min="25" max="16384" width="8.85546875" style="10"/>
  </cols>
  <sheetData>
    <row r="1" spans="1:22" s="56" customFormat="1" ht="56.25" customHeight="1" x14ac:dyDescent="0.25">
      <c r="A1" s="108" t="s">
        <v>172</v>
      </c>
      <c r="B1" s="108"/>
      <c r="C1" s="108"/>
      <c r="D1" s="108"/>
      <c r="E1" s="108"/>
      <c r="F1" s="108"/>
    </row>
    <row r="2" spans="1:22" ht="45" x14ac:dyDescent="0.25">
      <c r="A2" s="105" t="s">
        <v>170</v>
      </c>
      <c r="B2" s="9" t="s">
        <v>41</v>
      </c>
      <c r="C2" s="54" t="s">
        <v>152</v>
      </c>
      <c r="D2" s="54" t="s">
        <v>153</v>
      </c>
      <c r="E2" s="9" t="s">
        <v>42</v>
      </c>
      <c r="F2" s="9" t="s">
        <v>43</v>
      </c>
      <c r="G2"/>
    </row>
    <row r="3" spans="1:22" x14ac:dyDescent="0.25">
      <c r="A3" s="106"/>
      <c r="B3" s="11" t="s">
        <v>44</v>
      </c>
      <c r="C3" s="11" t="s">
        <v>45</v>
      </c>
      <c r="D3" s="11" t="s">
        <v>45</v>
      </c>
      <c r="E3" s="11" t="s">
        <v>45</v>
      </c>
      <c r="F3" s="11" t="s">
        <v>46</v>
      </c>
      <c r="G3"/>
    </row>
    <row r="4" spans="1:22" x14ac:dyDescent="0.25">
      <c r="A4" s="107"/>
      <c r="B4" s="12" t="s">
        <v>47</v>
      </c>
      <c r="C4" s="12" t="s">
        <v>48</v>
      </c>
      <c r="D4" s="12" t="s">
        <v>49</v>
      </c>
      <c r="E4" s="12" t="s">
        <v>50</v>
      </c>
      <c r="F4" s="12" t="s">
        <v>51</v>
      </c>
      <c r="G4"/>
    </row>
    <row r="5" spans="1:22" x14ac:dyDescent="0.25">
      <c r="A5" s="13" t="s">
        <v>52</v>
      </c>
      <c r="B5" s="67"/>
      <c r="C5" s="76"/>
      <c r="D5" s="76"/>
      <c r="E5" s="77">
        <f>R5</f>
        <v>0</v>
      </c>
      <c r="F5" s="68">
        <f>S5</f>
        <v>0</v>
      </c>
      <c r="G5"/>
      <c r="K5" s="69">
        <f>C6-D6</f>
        <v>0</v>
      </c>
      <c r="O5" s="70">
        <f>ROUND(B5,3)</f>
        <v>0</v>
      </c>
      <c r="P5" s="78">
        <f>ROUND(C5,6)</f>
        <v>0</v>
      </c>
      <c r="Q5" s="78">
        <f>ROUND(D5,6)</f>
        <v>0</v>
      </c>
      <c r="R5" s="78">
        <f>ROUND((P5-Q5),6)</f>
        <v>0</v>
      </c>
      <c r="S5" s="60">
        <f>ROUND(R5*O5,2)</f>
        <v>0</v>
      </c>
      <c r="V5" s="71">
        <f>R5*B5</f>
        <v>0</v>
      </c>
    </row>
    <row r="6" spans="1:22" x14ac:dyDescent="0.25">
      <c r="A6" s="13" t="s">
        <v>169</v>
      </c>
      <c r="B6" s="67"/>
      <c r="C6" s="76"/>
      <c r="D6" s="76"/>
      <c r="E6" s="77">
        <f>R6</f>
        <v>0</v>
      </c>
      <c r="F6" s="68">
        <f>S6</f>
        <v>0</v>
      </c>
      <c r="G6"/>
      <c r="K6" s="10">
        <f>IFERROR(F6/B7,0)</f>
        <v>0</v>
      </c>
      <c r="O6" s="70">
        <f>ROUND(B6,3)</f>
        <v>0</v>
      </c>
      <c r="P6" s="78">
        <f>ROUND(C6,6)</f>
        <v>0</v>
      </c>
      <c r="Q6" s="78">
        <f>ROUND(D6,6)</f>
        <v>0</v>
      </c>
      <c r="R6" s="78">
        <f>ROUND((P6-Q6),6)</f>
        <v>0</v>
      </c>
      <c r="S6" s="10">
        <f>ROUND(R6*O6,2)</f>
        <v>0</v>
      </c>
      <c r="V6" s="10">
        <f>R6*B6</f>
        <v>0</v>
      </c>
    </row>
    <row r="7" spans="1:22" x14ac:dyDescent="0.25">
      <c r="A7" s="13" t="s">
        <v>53</v>
      </c>
      <c r="B7" s="57">
        <f>ROUND(O7,3)</f>
        <v>0</v>
      </c>
      <c r="C7" s="55" t="s">
        <v>54</v>
      </c>
      <c r="D7" s="55" t="s">
        <v>54</v>
      </c>
      <c r="E7" s="55" t="s">
        <v>54</v>
      </c>
      <c r="F7" s="112">
        <f>IFERROR((F12*O7),0)</f>
        <v>0</v>
      </c>
      <c r="G7"/>
      <c r="K7" s="69">
        <f>ROUND(C6,2)</f>
        <v>0</v>
      </c>
      <c r="L7" s="69">
        <f>ROUND(D6,2)</f>
        <v>0</v>
      </c>
      <c r="O7" s="72">
        <f>ROUND(SUM(O5:O6),3)</f>
        <v>0</v>
      </c>
      <c r="S7" s="10">
        <f>(ROUND(SUM(S5:S6),2))</f>
        <v>0</v>
      </c>
    </row>
    <row r="8" spans="1:22" x14ac:dyDescent="0.25">
      <c r="A8" s="13" t="s">
        <v>55</v>
      </c>
      <c r="B8" s="55" t="s">
        <v>54</v>
      </c>
      <c r="C8" s="55" t="s">
        <v>54</v>
      </c>
      <c r="D8" s="55" t="s">
        <v>54</v>
      </c>
      <c r="E8" s="55" t="s">
        <v>54</v>
      </c>
      <c r="F8" s="112">
        <f>F9-F7</f>
        <v>0</v>
      </c>
      <c r="G8"/>
    </row>
    <row r="9" spans="1:22" ht="15.75" x14ac:dyDescent="0.25">
      <c r="A9" s="13" t="s">
        <v>56</v>
      </c>
      <c r="B9" s="55" t="s">
        <v>54</v>
      </c>
      <c r="C9" s="55" t="s">
        <v>54</v>
      </c>
      <c r="D9" s="55" t="s">
        <v>54</v>
      </c>
      <c r="E9" s="55" t="s">
        <v>54</v>
      </c>
      <c r="F9" s="113">
        <f>IFERROR(F7*1.2,0)</f>
        <v>0</v>
      </c>
      <c r="G9"/>
    </row>
    <row r="10" spans="1:22" s="60" customFormat="1" x14ac:dyDescent="0.25">
      <c r="A10" s="61"/>
      <c r="B10" s="62"/>
      <c r="C10" s="62"/>
      <c r="D10" s="62"/>
      <c r="E10" s="62"/>
      <c r="F10" s="58"/>
      <c r="G10" s="59"/>
    </row>
    <row r="11" spans="1:22" s="60" customFormat="1" ht="15.75" thickBot="1" x14ac:dyDescent="0.3">
      <c r="A11" s="61"/>
      <c r="B11" s="62"/>
      <c r="C11" s="62"/>
      <c r="D11" s="62"/>
      <c r="E11" s="62"/>
      <c r="F11" s="58"/>
      <c r="G11" s="59"/>
    </row>
    <row r="12" spans="1:22" s="60" customFormat="1" ht="18" thickBot="1" x14ac:dyDescent="0.35">
      <c r="A12" s="109" t="s">
        <v>173</v>
      </c>
      <c r="B12" s="110"/>
      <c r="C12" s="110"/>
      <c r="D12" s="110"/>
      <c r="E12" s="111"/>
      <c r="F12" s="79">
        <f>IFERROR(ROUND(O12,6),0)</f>
        <v>0</v>
      </c>
      <c r="G12" s="64" t="s">
        <v>174</v>
      </c>
      <c r="H12" s="63"/>
      <c r="O12" s="60" t="e">
        <f>((O5*R5+O6*R6)/O7)</f>
        <v>#DIV/0!</v>
      </c>
      <c r="S12" s="60">
        <f>F12*F13</f>
        <v>0</v>
      </c>
    </row>
    <row r="13" spans="1:22" s="60" customFormat="1" ht="18.75" thickTop="1" thickBot="1" x14ac:dyDescent="0.35">
      <c r="A13" s="102" t="s">
        <v>175</v>
      </c>
      <c r="B13" s="103"/>
      <c r="C13" s="103"/>
      <c r="D13" s="103"/>
      <c r="E13" s="104"/>
      <c r="F13" s="65">
        <f>O7</f>
        <v>0</v>
      </c>
      <c r="G13" s="64" t="s">
        <v>174</v>
      </c>
      <c r="H13" s="63"/>
    </row>
    <row r="14" spans="1:22" s="60" customFormat="1" x14ac:dyDescent="0.25">
      <c r="A14" s="61"/>
      <c r="B14" s="62"/>
      <c r="C14" s="62"/>
      <c r="D14" s="62"/>
      <c r="E14" s="62"/>
      <c r="F14" s="58"/>
      <c r="G14" s="59"/>
    </row>
    <row r="15" spans="1:22" s="60" customFormat="1" x14ac:dyDescent="0.25">
      <c r="A15" s="61"/>
      <c r="B15" s="62"/>
      <c r="C15" s="62"/>
      <c r="D15" s="62"/>
      <c r="E15" s="62"/>
      <c r="F15" s="58"/>
      <c r="G15" s="59"/>
      <c r="R15" s="71">
        <f>(C5-D5)*B5</f>
        <v>0</v>
      </c>
    </row>
    <row r="16" spans="1:22" x14ac:dyDescent="0.25">
      <c r="A16" s="3" t="s">
        <v>57</v>
      </c>
      <c r="B16" s="66"/>
      <c r="R16" s="10">
        <f>(C6-D6)*B6</f>
        <v>0</v>
      </c>
    </row>
    <row r="17" spans="1:19" x14ac:dyDescent="0.25">
      <c r="A17" s="3" t="s">
        <v>58</v>
      </c>
      <c r="B17" s="66"/>
      <c r="R17" s="71">
        <f>SUM(R15:R16)</f>
        <v>0</v>
      </c>
      <c r="S17" s="10" t="e">
        <f>R17/B7</f>
        <v>#DIV/0!</v>
      </c>
    </row>
    <row r="18" spans="1:19" x14ac:dyDescent="0.25">
      <c r="A18" s="3" t="s">
        <v>59</v>
      </c>
      <c r="B18" s="66"/>
      <c r="F18" s="14"/>
      <c r="G18" s="73"/>
      <c r="O18" s="74">
        <f>F9/1.2</f>
        <v>0</v>
      </c>
    </row>
    <row r="20" spans="1:19" x14ac:dyDescent="0.25">
      <c r="S20" s="71" t="e">
        <f>S17*B7</f>
        <v>#DIV/0!</v>
      </c>
    </row>
    <row r="21" spans="1:19" hidden="1" x14ac:dyDescent="0.25"/>
    <row r="22" spans="1:19" hidden="1" x14ac:dyDescent="0.25">
      <c r="E22" s="10">
        <f>74.84*8040545</f>
        <v>601754387.80000007</v>
      </c>
      <c r="G22" s="74">
        <f>G18/1.2</f>
        <v>0</v>
      </c>
      <c r="S22" s="71" t="e">
        <f>S20*1.2</f>
        <v>#DIV/0!</v>
      </c>
    </row>
    <row r="23" spans="1:19" hidden="1" x14ac:dyDescent="0.25">
      <c r="S23" s="71" t="e">
        <f>F9-S22</f>
        <v>#DIV/0!</v>
      </c>
    </row>
    <row r="24" spans="1:19" hidden="1" x14ac:dyDescent="0.25"/>
    <row r="25" spans="1:19" hidden="1" x14ac:dyDescent="0.25">
      <c r="G25" s="10">
        <f>F9/1.2</f>
        <v>0</v>
      </c>
    </row>
    <row r="26" spans="1:19" hidden="1" x14ac:dyDescent="0.25">
      <c r="F26" s="10">
        <f>F12*F13*1.2</f>
        <v>0</v>
      </c>
    </row>
    <row r="27" spans="1:19" hidden="1" x14ac:dyDescent="0.25"/>
    <row r="28" spans="1:19" hidden="1" x14ac:dyDescent="0.25"/>
    <row r="29" spans="1:19" hidden="1" x14ac:dyDescent="0.25">
      <c r="F29" s="75">
        <f>F13*F12</f>
        <v>0</v>
      </c>
      <c r="G29" s="73">
        <f>G18-G25</f>
        <v>0</v>
      </c>
    </row>
    <row r="30" spans="1:19" hidden="1" x14ac:dyDescent="0.25">
      <c r="E30" s="10">
        <f>F7*1.2</f>
        <v>0</v>
      </c>
    </row>
  </sheetData>
  <sheetProtection algorithmName="SHA-512" hashValue="pOvDGediqm1VfyH6b3p9lxNShi/iLZp9ylAr9GvmTBfx0aAYaYwuK0YS9NmbJs76jzTEYwbbCajWLdj+pYaFUg==" saltValue="9x5RQmzYO/LcrhK3dM55nA==" spinCount="100000" sheet="1" selectLockedCells="1"/>
  <mergeCells count="4">
    <mergeCell ref="A13:E13"/>
    <mergeCell ref="A2:A4"/>
    <mergeCell ref="A1:F1"/>
    <mergeCell ref="A12:E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9"/>
  <sheetViews>
    <sheetView topLeftCell="A36" workbookViewId="0">
      <selection activeCell="M23" sqref="M23"/>
    </sheetView>
  </sheetViews>
  <sheetFormatPr defaultRowHeight="15" x14ac:dyDescent="0.25"/>
  <cols>
    <col min="1" max="1" width="30.85546875" customWidth="1"/>
  </cols>
  <sheetData>
    <row r="1" spans="1:1" x14ac:dyDescent="0.25">
      <c r="A1" s="5" t="s">
        <v>60</v>
      </c>
    </row>
    <row r="2" spans="1:1" x14ac:dyDescent="0.25">
      <c r="A2" s="5" t="s">
        <v>61</v>
      </c>
    </row>
    <row r="3" spans="1:1" x14ac:dyDescent="0.25">
      <c r="A3" s="5" t="s">
        <v>62</v>
      </c>
    </row>
    <row r="4" spans="1:1" x14ac:dyDescent="0.25">
      <c r="A4" s="5" t="s">
        <v>63</v>
      </c>
    </row>
    <row r="5" spans="1:1" x14ac:dyDescent="0.25">
      <c r="A5" s="5" t="s">
        <v>64</v>
      </c>
    </row>
    <row r="6" spans="1:1" x14ac:dyDescent="0.25">
      <c r="A6" s="5" t="s">
        <v>65</v>
      </c>
    </row>
    <row r="7" spans="1:1" x14ac:dyDescent="0.25">
      <c r="A7" s="5" t="s">
        <v>66</v>
      </c>
    </row>
    <row r="8" spans="1:1" x14ac:dyDescent="0.25">
      <c r="A8" s="5" t="s">
        <v>67</v>
      </c>
    </row>
    <row r="9" spans="1:1" x14ac:dyDescent="0.25">
      <c r="A9" s="5" t="s">
        <v>68</v>
      </c>
    </row>
    <row r="10" spans="1:1" x14ac:dyDescent="0.25">
      <c r="A10" s="5" t="s">
        <v>69</v>
      </c>
    </row>
    <row r="11" spans="1:1" x14ac:dyDescent="0.25">
      <c r="A11" s="5" t="s">
        <v>70</v>
      </c>
    </row>
    <row r="12" spans="1:1" x14ac:dyDescent="0.25">
      <c r="A12" s="5" t="s">
        <v>71</v>
      </c>
    </row>
    <row r="13" spans="1:1" x14ac:dyDescent="0.25">
      <c r="A13" s="5" t="s">
        <v>72</v>
      </c>
    </row>
    <row r="14" spans="1:1" x14ac:dyDescent="0.25">
      <c r="A14" s="5" t="s">
        <v>73</v>
      </c>
    </row>
    <row r="15" spans="1:1" x14ac:dyDescent="0.25">
      <c r="A15" s="5" t="s">
        <v>74</v>
      </c>
    </row>
    <row r="16" spans="1:1" x14ac:dyDescent="0.25">
      <c r="A16" s="5" t="s">
        <v>75</v>
      </c>
    </row>
    <row r="17" spans="1:1" x14ac:dyDescent="0.25">
      <c r="A17" s="5" t="s">
        <v>76</v>
      </c>
    </row>
    <row r="18" spans="1:1" x14ac:dyDescent="0.25">
      <c r="A18" s="5" t="s">
        <v>77</v>
      </c>
    </row>
    <row r="19" spans="1:1" x14ac:dyDescent="0.25">
      <c r="A19" s="5" t="s">
        <v>78</v>
      </c>
    </row>
    <row r="20" spans="1:1" x14ac:dyDescent="0.25">
      <c r="A20" s="5" t="s">
        <v>79</v>
      </c>
    </row>
    <row r="21" spans="1:1" x14ac:dyDescent="0.25">
      <c r="A21" s="5" t="s">
        <v>80</v>
      </c>
    </row>
    <row r="22" spans="1:1" x14ac:dyDescent="0.25">
      <c r="A22" s="5" t="s">
        <v>81</v>
      </c>
    </row>
    <row r="23" spans="1:1" x14ac:dyDescent="0.25">
      <c r="A23" s="5" t="s">
        <v>82</v>
      </c>
    </row>
    <row r="24" spans="1:1" x14ac:dyDescent="0.25">
      <c r="A24" s="5" t="s">
        <v>83</v>
      </c>
    </row>
    <row r="25" spans="1:1" x14ac:dyDescent="0.25">
      <c r="A25" s="5" t="s">
        <v>84</v>
      </c>
    </row>
    <row r="26" spans="1:1" x14ac:dyDescent="0.25">
      <c r="A26" s="5" t="s">
        <v>85</v>
      </c>
    </row>
    <row r="27" spans="1:1" x14ac:dyDescent="0.25">
      <c r="A27" s="5" t="s">
        <v>86</v>
      </c>
    </row>
    <row r="28" spans="1:1" x14ac:dyDescent="0.25">
      <c r="A28" s="5" t="s">
        <v>87</v>
      </c>
    </row>
    <row r="29" spans="1:1" x14ac:dyDescent="0.25">
      <c r="A29" s="5" t="s">
        <v>88</v>
      </c>
    </row>
    <row r="30" spans="1:1" x14ac:dyDescent="0.25">
      <c r="A30" s="5" t="s">
        <v>89</v>
      </c>
    </row>
    <row r="31" spans="1:1" x14ac:dyDescent="0.25">
      <c r="A31" s="5" t="s">
        <v>90</v>
      </c>
    </row>
    <row r="32" spans="1:1" x14ac:dyDescent="0.25">
      <c r="A32" s="5" t="s">
        <v>91</v>
      </c>
    </row>
    <row r="33" spans="1:1" x14ac:dyDescent="0.25">
      <c r="A33" s="5" t="s">
        <v>92</v>
      </c>
    </row>
    <row r="34" spans="1:1" x14ac:dyDescent="0.25">
      <c r="A34" s="5" t="s">
        <v>93</v>
      </c>
    </row>
    <row r="35" spans="1:1" x14ac:dyDescent="0.25">
      <c r="A35" s="5" t="s">
        <v>94</v>
      </c>
    </row>
    <row r="36" spans="1:1" x14ac:dyDescent="0.25">
      <c r="A36" s="5" t="s">
        <v>95</v>
      </c>
    </row>
    <row r="37" spans="1:1" x14ac:dyDescent="0.25">
      <c r="A37" s="5" t="s">
        <v>96</v>
      </c>
    </row>
    <row r="38" spans="1:1" x14ac:dyDescent="0.25">
      <c r="A38" s="5" t="s">
        <v>97</v>
      </c>
    </row>
    <row r="39" spans="1:1" x14ac:dyDescent="0.25">
      <c r="A39" s="5" t="s">
        <v>98</v>
      </c>
    </row>
    <row r="40" spans="1:1" x14ac:dyDescent="0.25">
      <c r="A40" s="5" t="s">
        <v>99</v>
      </c>
    </row>
    <row r="41" spans="1:1" x14ac:dyDescent="0.25">
      <c r="A41" s="5" t="s">
        <v>100</v>
      </c>
    </row>
    <row r="42" spans="1:1" x14ac:dyDescent="0.25">
      <c r="A42" s="5" t="s">
        <v>101</v>
      </c>
    </row>
    <row r="43" spans="1:1" x14ac:dyDescent="0.25">
      <c r="A43" s="5" t="s">
        <v>102</v>
      </c>
    </row>
    <row r="44" spans="1:1" x14ac:dyDescent="0.25">
      <c r="A44" s="5" t="s">
        <v>103</v>
      </c>
    </row>
    <row r="45" spans="1:1" x14ac:dyDescent="0.25">
      <c r="A45" s="5" t="s">
        <v>104</v>
      </c>
    </row>
    <row r="46" spans="1:1" x14ac:dyDescent="0.25">
      <c r="A46" s="5" t="s">
        <v>105</v>
      </c>
    </row>
    <row r="47" spans="1:1" x14ac:dyDescent="0.25">
      <c r="A47" s="5" t="s">
        <v>106</v>
      </c>
    </row>
    <row r="48" spans="1:1" x14ac:dyDescent="0.25">
      <c r="A48" s="5" t="s">
        <v>107</v>
      </c>
    </row>
    <row r="49" spans="1:1" x14ac:dyDescent="0.25">
      <c r="A49" s="5" t="s">
        <v>108</v>
      </c>
    </row>
    <row r="50" spans="1:1" x14ac:dyDescent="0.25">
      <c r="A50" s="5" t="s">
        <v>109</v>
      </c>
    </row>
    <row r="51" spans="1:1" x14ac:dyDescent="0.25">
      <c r="A51" s="5" t="s">
        <v>110</v>
      </c>
    </row>
    <row r="52" spans="1:1" x14ac:dyDescent="0.25">
      <c r="A52" s="5" t="s">
        <v>111</v>
      </c>
    </row>
    <row r="53" spans="1:1" x14ac:dyDescent="0.25">
      <c r="A53" s="5" t="s">
        <v>112</v>
      </c>
    </row>
    <row r="54" spans="1:1" x14ac:dyDescent="0.25">
      <c r="A54" s="5" t="s">
        <v>113</v>
      </c>
    </row>
    <row r="55" spans="1:1" x14ac:dyDescent="0.25">
      <c r="A55" s="5" t="s">
        <v>114</v>
      </c>
    </row>
    <row r="56" spans="1:1" x14ac:dyDescent="0.25">
      <c r="A56" s="5" t="s">
        <v>115</v>
      </c>
    </row>
    <row r="57" spans="1:1" x14ac:dyDescent="0.25">
      <c r="A57" s="5" t="s">
        <v>116</v>
      </c>
    </row>
    <row r="58" spans="1:1" x14ac:dyDescent="0.25">
      <c r="A58" s="5" t="s">
        <v>117</v>
      </c>
    </row>
    <row r="59" spans="1:1" x14ac:dyDescent="0.25">
      <c r="A59" s="5" t="s">
        <v>118</v>
      </c>
    </row>
    <row r="60" spans="1:1" x14ac:dyDescent="0.25">
      <c r="A60" s="5" t="s">
        <v>119</v>
      </c>
    </row>
    <row r="61" spans="1:1" x14ac:dyDescent="0.25">
      <c r="A61" s="5" t="s">
        <v>120</v>
      </c>
    </row>
    <row r="62" spans="1:1" x14ac:dyDescent="0.25">
      <c r="A62" s="5" t="s">
        <v>121</v>
      </c>
    </row>
    <row r="63" spans="1:1" x14ac:dyDescent="0.25">
      <c r="A63" s="5" t="s">
        <v>122</v>
      </c>
    </row>
    <row r="64" spans="1:1" x14ac:dyDescent="0.25">
      <c r="A64" s="5" t="s">
        <v>123</v>
      </c>
    </row>
    <row r="65" spans="1:1" x14ac:dyDescent="0.25">
      <c r="A65" s="5" t="s">
        <v>124</v>
      </c>
    </row>
    <row r="66" spans="1:1" x14ac:dyDescent="0.25">
      <c r="A66" s="5" t="s">
        <v>125</v>
      </c>
    </row>
    <row r="67" spans="1:1" x14ac:dyDescent="0.25">
      <c r="A67" s="5" t="s">
        <v>126</v>
      </c>
    </row>
    <row r="68" spans="1:1" x14ac:dyDescent="0.25">
      <c r="A68" s="5" t="s">
        <v>127</v>
      </c>
    </row>
    <row r="69" spans="1:1" x14ac:dyDescent="0.25">
      <c r="A69" s="5" t="s">
        <v>128</v>
      </c>
    </row>
    <row r="70" spans="1:1" x14ac:dyDescent="0.25">
      <c r="A70" s="5" t="s">
        <v>129</v>
      </c>
    </row>
    <row r="71" spans="1:1" x14ac:dyDescent="0.25">
      <c r="A71" s="5" t="s">
        <v>130</v>
      </c>
    </row>
    <row r="72" spans="1:1" x14ac:dyDescent="0.25">
      <c r="A72" s="5" t="s">
        <v>131</v>
      </c>
    </row>
    <row r="73" spans="1:1" x14ac:dyDescent="0.25">
      <c r="A73" s="5" t="s">
        <v>132</v>
      </c>
    </row>
    <row r="74" spans="1:1" x14ac:dyDescent="0.25">
      <c r="A74" s="5" t="s">
        <v>133</v>
      </c>
    </row>
    <row r="75" spans="1:1" x14ac:dyDescent="0.25">
      <c r="A75" s="5" t="s">
        <v>134</v>
      </c>
    </row>
    <row r="76" spans="1:1" x14ac:dyDescent="0.25">
      <c r="A76" s="5" t="s">
        <v>135</v>
      </c>
    </row>
    <row r="77" spans="1:1" x14ac:dyDescent="0.25">
      <c r="A77" s="5" t="s">
        <v>136</v>
      </c>
    </row>
    <row r="78" spans="1:1" x14ac:dyDescent="0.25">
      <c r="A78" s="5" t="s">
        <v>137</v>
      </c>
    </row>
    <row r="79" spans="1:1" x14ac:dyDescent="0.25">
      <c r="A79" s="5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workbookViewId="0">
      <selection activeCell="I26" sqref="I26"/>
    </sheetView>
  </sheetViews>
  <sheetFormatPr defaultRowHeight="15" x14ac:dyDescent="0.25"/>
  <cols>
    <col min="10" max="10" width="11.42578125" bestFit="1" customWidth="1"/>
    <col min="13" max="13" width="11.42578125" bestFit="1" customWidth="1"/>
    <col min="14" max="14" width="13.85546875" bestFit="1" customWidth="1"/>
    <col min="15" max="15" width="11.42578125" bestFit="1" customWidth="1"/>
    <col min="16" max="18" width="12.85546875" bestFit="1" customWidth="1"/>
  </cols>
  <sheetData>
    <row r="1" spans="1:19" ht="48" x14ac:dyDescent="0.25">
      <c r="A1" s="6" t="s">
        <v>139</v>
      </c>
      <c r="B1" s="6" t="s">
        <v>13</v>
      </c>
      <c r="C1" s="6" t="s">
        <v>3</v>
      </c>
      <c r="D1" s="6" t="s">
        <v>5</v>
      </c>
      <c r="E1" s="6" t="s">
        <v>6</v>
      </c>
      <c r="F1" s="6" t="s">
        <v>7</v>
      </c>
      <c r="G1" s="6" t="s">
        <v>0</v>
      </c>
      <c r="H1" s="7" t="s">
        <v>16</v>
      </c>
      <c r="I1" s="7" t="s">
        <v>140</v>
      </c>
      <c r="J1" s="6" t="s">
        <v>12</v>
      </c>
      <c r="K1" s="6" t="s">
        <v>141</v>
      </c>
      <c r="L1" s="6" t="s">
        <v>142</v>
      </c>
      <c r="M1" s="6" t="s">
        <v>150</v>
      </c>
      <c r="N1" s="8" t="s">
        <v>151</v>
      </c>
      <c r="O1" s="6" t="s">
        <v>143</v>
      </c>
      <c r="P1" s="6" t="s">
        <v>144</v>
      </c>
      <c r="Q1" s="6" t="s">
        <v>145</v>
      </c>
      <c r="R1" s="6" t="s">
        <v>146</v>
      </c>
      <c r="S1" s="6" t="s">
        <v>147</v>
      </c>
    </row>
    <row r="2" spans="1:19" x14ac:dyDescent="0.25">
      <c r="B2">
        <f>'PDS-PPS-OKTE'!B9</f>
        <v>0</v>
      </c>
      <c r="C2">
        <f>'PDS-PPS-OKTE'!B16</f>
        <v>0</v>
      </c>
      <c r="D2">
        <f>'PDS-PPS-OKTE'!F16</f>
        <v>0</v>
      </c>
      <c r="E2">
        <f>'PDS-PPS-OKTE'!B19</f>
        <v>0</v>
      </c>
      <c r="F2">
        <f>'PDS-PPS-OKTE'!D19</f>
        <v>0</v>
      </c>
      <c r="G2">
        <f>'PDS-PPS-OKTE'!B6</f>
        <v>0</v>
      </c>
      <c r="H2">
        <f>'PDS-PPS-OKTE'!D6</f>
        <v>0</v>
      </c>
      <c r="I2">
        <f>'PDS-PPS-OKTE'!F6</f>
        <v>0</v>
      </c>
      <c r="J2">
        <f>'PDS-PPS-OKTE'!B33</f>
        <v>0</v>
      </c>
      <c r="K2" s="1" t="s">
        <v>148</v>
      </c>
      <c r="L2" s="1" t="s">
        <v>149</v>
      </c>
      <c r="M2">
        <f>'PDS-PPS-OKTE'!B48</f>
        <v>0</v>
      </c>
      <c r="N2" s="15">
        <f>'TSS_01-2023'!F9</f>
        <v>0</v>
      </c>
      <c r="O2" s="2" t="str">
        <f>IF('PDS-PPS-OKTE'!B103="","ÁNO","NIE")</f>
        <v>NIE</v>
      </c>
      <c r="P2" s="4" t="s">
        <v>22</v>
      </c>
      <c r="Q2" s="4" t="s">
        <v>22</v>
      </c>
      <c r="R2" s="4" t="s">
        <v>22</v>
      </c>
    </row>
  </sheetData>
  <dataValidations count="1">
    <dataValidation type="list" allowBlank="1" showInputMessage="1" showErrorMessage="1" prompt="ZVOLIŤ MOŽNOSŤ" sqref="P2:R2">
      <formula1>"Zvoliť možnosť, ÁNO, NIE"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PDS-PPS-OKTE</vt:lpstr>
      <vt:lpstr>TSS_01-2023</vt:lpstr>
      <vt:lpstr>Okresy</vt:lpstr>
      <vt:lpstr>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2023-12-01T13:52:07Z</dcterms:modified>
</cp:coreProperties>
</file>