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75" yWindow="5370" windowWidth="15180" windowHeight="8580" activeTab="0"/>
  </bookViews>
  <sheets>
    <sheet name="SR_HS2" sheetId="1" r:id="rId1"/>
    <sheet name="SR_HS2-usp" sheetId="2" r:id="rId2"/>
  </sheets>
  <definedNames>
    <definedName name="Data">'SR_HS2-usp'!$A$13:$L$111</definedName>
    <definedName name="Dec">#REF!</definedName>
    <definedName name="_xlnm.Print_Titles" localSheetId="0">'SR_HS2'!$6:$10</definedName>
    <definedName name="_xlnm.Print_Titles" localSheetId="1">'SR_HS2-usp'!$6:$10</definedName>
  </definedNames>
  <calcPr fullCalcOnLoad="1"/>
</workbook>
</file>

<file path=xl/sharedStrings.xml><?xml version="1.0" encoding="utf-8"?>
<sst xmlns="http://schemas.openxmlformats.org/spreadsheetml/2006/main" count="248" uniqueCount="228">
  <si>
    <t>Ministerstvo hospodárstva SR</t>
  </si>
  <si>
    <t>Odbor obchodnej politiky</t>
  </si>
  <si>
    <t>Komoditná štruktúra - Kapitoly colného sadzobníka</t>
  </si>
  <si>
    <t>Kód</t>
  </si>
  <si>
    <t xml:space="preserve">  Kapitoly colného sadzobníka</t>
  </si>
  <si>
    <t xml:space="preserve">HS </t>
  </si>
  <si>
    <t>Dovoz</t>
  </si>
  <si>
    <t>Vývoz</t>
  </si>
  <si>
    <t>SPOLU</t>
  </si>
  <si>
    <t>v tom:</t>
  </si>
  <si>
    <t>01</t>
  </si>
  <si>
    <t xml:space="preserve">  Živé zvieratá</t>
  </si>
  <si>
    <t>02</t>
  </si>
  <si>
    <t xml:space="preserve">  Mäso a jedlé droby</t>
  </si>
  <si>
    <t>03</t>
  </si>
  <si>
    <t xml:space="preserve">  Ryby, kôrovce, mäkkýše a ostatné vodné bezstavovce</t>
  </si>
  <si>
    <t>04</t>
  </si>
  <si>
    <t xml:space="preserve">  Mlieko, vajcia, med, jedlé výrobky živočíšneho pôvodu</t>
  </si>
  <si>
    <t>05</t>
  </si>
  <si>
    <t xml:space="preserve">  Výrobky živočíšneho pôvodu inde neuvedené ani nezahrnuté</t>
  </si>
  <si>
    <t>06</t>
  </si>
  <si>
    <t xml:space="preserve">  Živé stromy a ostatné rastliny; cibuľky, korene; rezané kvety</t>
  </si>
  <si>
    <t>07</t>
  </si>
  <si>
    <t xml:space="preserve">  Zelenina, jedlé rastliny, korene a hľuzy</t>
  </si>
  <si>
    <t>08</t>
  </si>
  <si>
    <t xml:space="preserve">  Jedlé ovocie a orechy; šupy citrusových plodov a melónov</t>
  </si>
  <si>
    <t>09</t>
  </si>
  <si>
    <t xml:space="preserve">  Káva, čaj, maté a koreniny</t>
  </si>
  <si>
    <t>10</t>
  </si>
  <si>
    <t xml:space="preserve">  Obilniny</t>
  </si>
  <si>
    <t>11</t>
  </si>
  <si>
    <t xml:space="preserve">  Mlynské výrobky; slad; škroby; inulín; pšeničný lepok</t>
  </si>
  <si>
    <t>12</t>
  </si>
  <si>
    <t xml:space="preserve">  Olejnaté semená a plody; priemyselné a liečivé rastliny; slama</t>
  </si>
  <si>
    <t>13</t>
  </si>
  <si>
    <t xml:space="preserve">  Šelak, gumy, živice a iné rastlinné šťavy a výťažky</t>
  </si>
  <si>
    <t>14</t>
  </si>
  <si>
    <t xml:space="preserve">  Rastlinné pletacie materiály a iné výrobky rastlinného pôvodu</t>
  </si>
  <si>
    <t>15</t>
  </si>
  <si>
    <t xml:space="preserve">  Živočíšne a rastlinné tuky a oleje; upravené jedlé tuky; vosky</t>
  </si>
  <si>
    <t>16</t>
  </si>
  <si>
    <t xml:space="preserve">  Prípravky z mäsa, rýb, kôrovcov a z vodných bezstavovcov</t>
  </si>
  <si>
    <t>17</t>
  </si>
  <si>
    <t xml:space="preserve">  Cukor a cukrovinky</t>
  </si>
  <si>
    <t>18</t>
  </si>
  <si>
    <t xml:space="preserve">  Kakao a kakaové prípravky</t>
  </si>
  <si>
    <t>19</t>
  </si>
  <si>
    <t xml:space="preserve">  Prípravky z obilia, múky, škrobu alebo z mlieka; cukrárske výrobky</t>
  </si>
  <si>
    <t>20</t>
  </si>
  <si>
    <t xml:space="preserve">  Prípravky zo zeleniny, ovocia, orechov alebo z iných častí rastlín</t>
  </si>
  <si>
    <t>21</t>
  </si>
  <si>
    <t xml:space="preserve">  Rôzne jedlé prípravky</t>
  </si>
  <si>
    <t>22</t>
  </si>
  <si>
    <t xml:space="preserve">  Nápoje, liehoviny a ocot</t>
  </si>
  <si>
    <t>23</t>
  </si>
  <si>
    <t xml:space="preserve">  Zvyšky a odpady v potravinárskom priemysle; pripravené krmivo</t>
  </si>
  <si>
    <t>24</t>
  </si>
  <si>
    <t xml:space="preserve">  Tabak a vyrobené tabakové náhradky</t>
  </si>
  <si>
    <t>25</t>
  </si>
  <si>
    <t xml:space="preserve">  Soľ; síra; zeminy a kamene; sadra; vápno a cement</t>
  </si>
  <si>
    <t>26</t>
  </si>
  <si>
    <t xml:space="preserve">  Rudy kovov, trosky a popoly</t>
  </si>
  <si>
    <t>27</t>
  </si>
  <si>
    <t xml:space="preserve">  Nerastné palivá, minerálne oleje; bitúmenové látky; minerálne  vosky</t>
  </si>
  <si>
    <t>28</t>
  </si>
  <si>
    <t xml:space="preserve">  Anorganické chemikálie</t>
  </si>
  <si>
    <t>29</t>
  </si>
  <si>
    <t xml:space="preserve">  Výrobky organickej chémie</t>
  </si>
  <si>
    <t>30</t>
  </si>
  <si>
    <t xml:space="preserve">  Farmaceutické výrobky</t>
  </si>
  <si>
    <t>31</t>
  </si>
  <si>
    <t xml:space="preserve">  Hnojivá</t>
  </si>
  <si>
    <t>32</t>
  </si>
  <si>
    <t xml:space="preserve">  Farbiarske výťažky; taníny; farbivá, pigmenty; laky; tmely</t>
  </si>
  <si>
    <t>33</t>
  </si>
  <si>
    <t xml:space="preserve">  Silice a rezinoidy; voňavkárske, kozmetické a toaletné prípravky</t>
  </si>
  <si>
    <t>34</t>
  </si>
  <si>
    <t xml:space="preserve">  Mydlo, pracie, čistiace prípravky, vosky, sviečky; modelovacie pasty</t>
  </si>
  <si>
    <t>35</t>
  </si>
  <si>
    <t xml:space="preserve">  Albumidoidné látky; modifikované škroby; gleje; enzýmy</t>
  </si>
  <si>
    <t>36</t>
  </si>
  <si>
    <t xml:space="preserve">  Výbušniny; pyrotechnické výrobky; zápalky; pyroforické zliatiny </t>
  </si>
  <si>
    <t>37</t>
  </si>
  <si>
    <t xml:space="preserve">  Fotografický alebo kinematografický tovar</t>
  </si>
  <si>
    <t>38</t>
  </si>
  <si>
    <t xml:space="preserve">  Rôzne chemické výrobky</t>
  </si>
  <si>
    <t>39</t>
  </si>
  <si>
    <t xml:space="preserve">  Plasty a výrobky z nich</t>
  </si>
  <si>
    <t>40</t>
  </si>
  <si>
    <t xml:space="preserve">  Kaučuk a výrobky z neho</t>
  </si>
  <si>
    <t>41</t>
  </si>
  <si>
    <t xml:space="preserve">  Surové kože a kožky (iné ako kožušiny) a usne</t>
  </si>
  <si>
    <t>42</t>
  </si>
  <si>
    <t xml:space="preserve">  Kožené výrobky; sedlárske výrobky; cestovné potreby, kabelky</t>
  </si>
  <si>
    <t>43</t>
  </si>
  <si>
    <t xml:space="preserve">  Kožušiny a umelé kožušiny; výrobky z nich</t>
  </si>
  <si>
    <t>44</t>
  </si>
  <si>
    <t xml:space="preserve">  Drevo a výrobky z dreva; drevené uhlie</t>
  </si>
  <si>
    <t>45</t>
  </si>
  <si>
    <t xml:space="preserve">  Korok a výrobky z korku</t>
  </si>
  <si>
    <t>46</t>
  </si>
  <si>
    <t xml:space="preserve">  Výrobky zo slamy, z esparta; košíkársky tovar a práce z prútia</t>
  </si>
  <si>
    <t>47</t>
  </si>
  <si>
    <t xml:space="preserve">  Vláknina z dreva alebo iných celulózových vláknin; zberový papier</t>
  </si>
  <si>
    <t>48</t>
  </si>
  <si>
    <t xml:space="preserve">  Papier, lepenka; výrobky z nich alebo z papierenských vláknin</t>
  </si>
  <si>
    <t>49</t>
  </si>
  <si>
    <t xml:space="preserve">  Knihy, noviny, obrazy a iné polygrafické výrobky; strojopisy a plány</t>
  </si>
  <si>
    <t>50</t>
  </si>
  <si>
    <t xml:space="preserve">  Hodváb</t>
  </si>
  <si>
    <t>51</t>
  </si>
  <si>
    <t xml:space="preserve">  Vlna, jemné alebo hrubé chlpy zvierat; priadza a tkaniny z vlásia</t>
  </si>
  <si>
    <t>52</t>
  </si>
  <si>
    <t xml:space="preserve">  Bavlna</t>
  </si>
  <si>
    <t>53</t>
  </si>
  <si>
    <t xml:space="preserve">  Ostatné rastlinné textilné vlákna; papierová priadza a tkaniny z nej</t>
  </si>
  <si>
    <t>54</t>
  </si>
  <si>
    <t xml:space="preserve">  Umelo vyrobené vlákna</t>
  </si>
  <si>
    <t>55</t>
  </si>
  <si>
    <t xml:space="preserve">  Umelo vyrobené strižné vlákna</t>
  </si>
  <si>
    <t>56</t>
  </si>
  <si>
    <t xml:space="preserve">  Vata, plsť a netkané textílie; špeciálne priadze; motúzy, šnúry, laná</t>
  </si>
  <si>
    <t>57</t>
  </si>
  <si>
    <t xml:space="preserve">  Koberce a ostatné textilné podlahové krytiny</t>
  </si>
  <si>
    <t>58</t>
  </si>
  <si>
    <t xml:space="preserve">  Špeciálne tkaniny; všívané textílie; čipky, tapisérie; výšivky</t>
  </si>
  <si>
    <t>59</t>
  </si>
  <si>
    <t xml:space="preserve">  Impregnované, vrstvené textílie; textil. výrobky na priemysel. použitie</t>
  </si>
  <si>
    <t>60</t>
  </si>
  <si>
    <t xml:space="preserve">  Pletené alebo háčkované textílie</t>
  </si>
  <si>
    <t>61</t>
  </si>
  <si>
    <t xml:space="preserve">  Odevy a odevné doplnky, pletené alebo háčkované</t>
  </si>
  <si>
    <t>62</t>
  </si>
  <si>
    <t xml:space="preserve">  Odevy a odevné doplnky iné ako pletené alebo háčkované</t>
  </si>
  <si>
    <t>63</t>
  </si>
  <si>
    <t xml:space="preserve">  Celkom dohotovené textilné výrobky; súpravy; obnosené odevy</t>
  </si>
  <si>
    <t>64</t>
  </si>
  <si>
    <t xml:space="preserve">  Obuv, gamaše a podobné predmety; časti týchto predmetov</t>
  </si>
  <si>
    <t>65</t>
  </si>
  <si>
    <t xml:space="preserve">  Pokrývky hlavy a ich časti</t>
  </si>
  <si>
    <t>66</t>
  </si>
  <si>
    <t xml:space="preserve">  Dáždniky, slnečníky, palice, biče a ich časti</t>
  </si>
  <si>
    <t>67</t>
  </si>
  <si>
    <t xml:space="preserve">  Upravené perie a páperie; umelé kvetiny; predmety z ľud. vlasov</t>
  </si>
  <si>
    <t>68</t>
  </si>
  <si>
    <t xml:space="preserve">  Predmety z kameňa, sadry, cementu, azbestu, sľudy</t>
  </si>
  <si>
    <t>69</t>
  </si>
  <si>
    <t xml:space="preserve">  Keramické výrobky</t>
  </si>
  <si>
    <t>70</t>
  </si>
  <si>
    <t xml:space="preserve">  Sklo a sklenený tovar</t>
  </si>
  <si>
    <t>71</t>
  </si>
  <si>
    <t xml:space="preserve">  Perly, drahokamy, drahé kovy; bižutéria; mince</t>
  </si>
  <si>
    <t>72</t>
  </si>
  <si>
    <t xml:space="preserve">  Železo a oceľ</t>
  </si>
  <si>
    <t>73</t>
  </si>
  <si>
    <t xml:space="preserve">  Predmety zo železa alebo z ocele</t>
  </si>
  <si>
    <t>74</t>
  </si>
  <si>
    <t xml:space="preserve">  Meď a predmety z medi</t>
  </si>
  <si>
    <t>75</t>
  </si>
  <si>
    <t xml:space="preserve">  Nikel a predmety z niklu</t>
  </si>
  <si>
    <t>76</t>
  </si>
  <si>
    <t xml:space="preserve">  Hliník a predmety z hliníka</t>
  </si>
  <si>
    <t>78</t>
  </si>
  <si>
    <t xml:space="preserve">  Olovo a predmety z olova</t>
  </si>
  <si>
    <t>79</t>
  </si>
  <si>
    <t xml:space="preserve">  Zinok a predmety zo zinku</t>
  </si>
  <si>
    <t>80</t>
  </si>
  <si>
    <t xml:space="preserve">  Cín a predmety z cínu</t>
  </si>
  <si>
    <t>81</t>
  </si>
  <si>
    <t xml:space="preserve">  Ostatné základné kovy; cermenty; predmety z nich</t>
  </si>
  <si>
    <t>82</t>
  </si>
  <si>
    <t xml:space="preserve">  Nástroje, náradie, nožiarsky tovar, lyžice a vidličky</t>
  </si>
  <si>
    <t>83</t>
  </si>
  <si>
    <t xml:space="preserve">  Rôzne predmety zo základných kovov</t>
  </si>
  <si>
    <t>84</t>
  </si>
  <si>
    <t xml:space="preserve">  Jadrové reaktory, kotly, stroje, prístroje, zariadenia; ich časti, súčasti</t>
  </si>
  <si>
    <t>85</t>
  </si>
  <si>
    <t xml:space="preserve">  Elektrické stroje, prístroje a zariadenia a ich časti a súčasti</t>
  </si>
  <si>
    <t>86</t>
  </si>
  <si>
    <t xml:space="preserve">  Lokomotívy; vozový park a jeho časti; zvrškový upevňovací materiál </t>
  </si>
  <si>
    <t>87</t>
  </si>
  <si>
    <t xml:space="preserve">  Vozidlá, iné ako koľajové, ich časti a príslušenstvo</t>
  </si>
  <si>
    <t>88</t>
  </si>
  <si>
    <t xml:space="preserve">  Lietadlá, kozmické lode a ich časti a súčasti</t>
  </si>
  <si>
    <t>89</t>
  </si>
  <si>
    <t xml:space="preserve">  Lode, člny a plávajúce konštrukcie</t>
  </si>
  <si>
    <t>90</t>
  </si>
  <si>
    <t xml:space="preserve">  Prístroje optické, fotografické, meracie, kontrolné presné, lekárske</t>
  </si>
  <si>
    <t>91</t>
  </si>
  <si>
    <t xml:space="preserve">  Hodiny a hodinky a ich časti</t>
  </si>
  <si>
    <t>92</t>
  </si>
  <si>
    <t xml:space="preserve">  Hudobné nástroje; časti, súčasti a príslušenstvo týchto nástrojov</t>
  </si>
  <si>
    <t>93</t>
  </si>
  <si>
    <t xml:space="preserve">  Zbrane a strelivo; ich časti, súčasti a príslušenstvo</t>
  </si>
  <si>
    <t>94</t>
  </si>
  <si>
    <t xml:space="preserve">  Nábytok; posteľoviny; svietidlá; svetelné reklamy; montované stavby</t>
  </si>
  <si>
    <t>95</t>
  </si>
  <si>
    <t xml:space="preserve">  Hračky, hry a športové potreby; ich časti, súčasti a príslušenstvo</t>
  </si>
  <si>
    <t>96</t>
  </si>
  <si>
    <t xml:space="preserve">  Rôzne výrobky</t>
  </si>
  <si>
    <t>97</t>
  </si>
  <si>
    <t xml:space="preserve">  Umelecké diela, zberateľské predmety a starožitnosti</t>
  </si>
  <si>
    <t xml:space="preserve">  Nešpecifikované tovary z dôvodu zjednodušenia</t>
  </si>
  <si>
    <t>Zdroj údajov:   ŠÚ SR</t>
  </si>
  <si>
    <t xml:space="preserve">  Priemyselné zariadenia</t>
  </si>
  <si>
    <t>HS</t>
  </si>
  <si>
    <t>Nazov</t>
  </si>
  <si>
    <t>Imp_ind</t>
  </si>
  <si>
    <t>Exp_ind</t>
  </si>
  <si>
    <t>Bilancia</t>
  </si>
  <si>
    <t>Štr.v %</t>
  </si>
  <si>
    <t>Im_Rozd</t>
  </si>
  <si>
    <t>Údaje v mil. EUR</t>
  </si>
  <si>
    <t>Komoditná štruktúra - usporiadaná podľa vývozu 2010</t>
  </si>
  <si>
    <t xml:space="preserve">  Index 2012/11</t>
  </si>
  <si>
    <t>2012</t>
  </si>
  <si>
    <t>Imp-11</t>
  </si>
  <si>
    <t>Exp-11</t>
  </si>
  <si>
    <t>Imp-12</t>
  </si>
  <si>
    <t>Im_12-%</t>
  </si>
  <si>
    <t>Exp-12</t>
  </si>
  <si>
    <t>Ex_12-%</t>
  </si>
  <si>
    <t>Bil-12</t>
  </si>
  <si>
    <t>Zahraničný obchod SR   -   január až august 2012  (a rovnaké obdobie roku 2011)</t>
  </si>
  <si>
    <t>jan. - aug. 2011</t>
  </si>
  <si>
    <t>jan. - aug. 2012</t>
  </si>
  <si>
    <t>Poznámka:  V tabuľke sú uvedené semidefinitívne údaje za rok 2011 a predbežné údaje za rok 2012.</t>
  </si>
  <si>
    <t>Poznámka:  V tabuľke sú uvedené semidefinitívne údaje za rok 2011 a  predbežné údaje za rok 2012.</t>
  </si>
</sst>
</file>

<file path=xl/styles.xml><?xml version="1.0" encoding="utf-8"?>
<styleSheet xmlns="http://schemas.openxmlformats.org/spreadsheetml/2006/main">
  <numFmts count="19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.0,"/>
    <numFmt numFmtId="165" formatCode="0.0"/>
    <numFmt numFmtId="166" formatCode="#\ ##0;\-#\ ##0"/>
    <numFmt numFmtId="167" formatCode="0.0_)"/>
    <numFmt numFmtId="168" formatCode="#,##0_)"/>
    <numFmt numFmtId="169" formatCode="#,##0.0"/>
    <numFmt numFmtId="170" formatCode="#,##0,,"/>
    <numFmt numFmtId="171" formatCode="#,##0,"/>
    <numFmt numFmtId="172" formatCode="0.0%"/>
    <numFmt numFmtId="173" formatCode="#,##0.#"/>
    <numFmt numFmtId="174" formatCode="[$-41B]d\.\ mmmm\ yyyy"/>
  </numFmts>
  <fonts count="41">
    <font>
      <sz val="10"/>
      <name val="Arial CE"/>
      <family val="0"/>
    </font>
    <font>
      <b/>
      <sz val="10"/>
      <name val="Arial CE"/>
      <family val="2"/>
    </font>
    <font>
      <b/>
      <sz val="11"/>
      <name val="Times New Roman CE"/>
      <family val="1"/>
    </font>
    <font>
      <sz val="10"/>
      <name val="Times New Roman CE"/>
      <family val="1"/>
    </font>
    <font>
      <b/>
      <sz val="10"/>
      <name val="Times New Roman CE"/>
      <family val="1"/>
    </font>
    <font>
      <b/>
      <sz val="10"/>
      <color indexed="8"/>
      <name val="Times New Roman CE"/>
      <family val="1"/>
    </font>
    <font>
      <b/>
      <sz val="10"/>
      <color indexed="8"/>
      <name val="Arial CE"/>
      <family val="2"/>
    </font>
    <font>
      <sz val="10"/>
      <color indexed="8"/>
      <name val="Times New Roman CE"/>
      <family val="1"/>
    </font>
    <font>
      <sz val="8"/>
      <name val="Arial CE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9"/>
      <color indexed="12"/>
      <name val="Arial"/>
      <family val="2"/>
    </font>
    <font>
      <b/>
      <sz val="9"/>
      <color indexed="12"/>
      <name val="Arial"/>
      <family val="2"/>
    </font>
    <font>
      <b/>
      <sz val="9"/>
      <name val="Arial"/>
      <family val="2"/>
    </font>
    <font>
      <b/>
      <sz val="9"/>
      <color indexed="18"/>
      <name val="Arial"/>
      <family val="2"/>
    </font>
    <font>
      <b/>
      <sz val="9"/>
      <color indexed="17"/>
      <name val="Arial"/>
      <family val="2"/>
    </font>
    <font>
      <b/>
      <sz val="9"/>
      <color indexed="12"/>
      <name val="Arial CE"/>
      <family val="0"/>
    </font>
    <font>
      <b/>
      <sz val="9"/>
      <color indexed="17"/>
      <name val="Arial CE"/>
      <family val="0"/>
    </font>
    <font>
      <b/>
      <sz val="10"/>
      <color indexed="10"/>
      <name val="Arial CE"/>
      <family val="2"/>
    </font>
    <font>
      <b/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5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4" borderId="0" applyNumberFormat="0" applyBorder="0" applyAlignment="0" applyProtection="0"/>
    <xf numFmtId="0" fontId="13" fillId="0" borderId="0" applyNumberFormat="0" applyFill="0" applyBorder="0" applyAlignment="0" applyProtection="0"/>
    <xf numFmtId="0" fontId="28" fillId="1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3" fillId="17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18" borderId="5" applyNumberFormat="0" applyFont="0" applyAlignment="0" applyProtection="0"/>
    <xf numFmtId="0" fontId="34" fillId="0" borderId="6" applyNumberFormat="0" applyFill="0" applyAlignment="0" applyProtection="0"/>
    <xf numFmtId="0" fontId="2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7" fillId="7" borderId="8" applyNumberFormat="0" applyAlignment="0" applyProtection="0"/>
    <xf numFmtId="0" fontId="38" fillId="19" borderId="8" applyNumberFormat="0" applyAlignment="0" applyProtection="0"/>
    <xf numFmtId="0" fontId="39" fillId="19" borderId="9" applyNumberFormat="0" applyAlignment="0" applyProtection="0"/>
    <xf numFmtId="0" fontId="40" fillId="0" borderId="0" applyNumberFormat="0" applyFill="0" applyBorder="0" applyAlignment="0" applyProtection="0"/>
    <xf numFmtId="0" fontId="27" fillId="3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23" borderId="0" applyNumberFormat="0" applyBorder="0" applyAlignment="0" applyProtection="0"/>
  </cellStyleXfs>
  <cellXfs count="196">
    <xf numFmtId="0" fontId="0" fillId="0" borderId="0" xfId="0" applyAlignment="1">
      <alignment/>
    </xf>
    <xf numFmtId="164" fontId="1" fillId="24" borderId="0" xfId="0" applyNumberFormat="1" applyFont="1" applyFill="1" applyAlignment="1">
      <alignment horizontal="left"/>
    </xf>
    <xf numFmtId="1" fontId="2" fillId="24" borderId="0" xfId="0" applyNumberFormat="1" applyFont="1" applyFill="1" applyAlignment="1">
      <alignment horizontal="left"/>
    </xf>
    <xf numFmtId="0" fontId="3" fillId="24" borderId="0" xfId="0" applyFont="1" applyFill="1" applyAlignment="1">
      <alignment/>
    </xf>
    <xf numFmtId="0" fontId="4" fillId="24" borderId="0" xfId="0" applyFont="1" applyFill="1" applyAlignment="1">
      <alignment horizontal="right"/>
    </xf>
    <xf numFmtId="165" fontId="4" fillId="24" borderId="0" xfId="0" applyNumberFormat="1" applyFont="1" applyFill="1" applyAlignment="1">
      <alignment horizontal="right"/>
    </xf>
    <xf numFmtId="165" fontId="3" fillId="24" borderId="0" xfId="0" applyNumberFormat="1" applyFont="1" applyFill="1" applyAlignment="1">
      <alignment horizontal="right"/>
    </xf>
    <xf numFmtId="1" fontId="5" fillId="0" borderId="0" xfId="0" applyNumberFormat="1" applyFont="1" applyAlignment="1">
      <alignment horizontal="right"/>
    </xf>
    <xf numFmtId="1" fontId="3" fillId="0" borderId="0" xfId="0" applyNumberFormat="1" applyFont="1" applyAlignment="1">
      <alignment/>
    </xf>
    <xf numFmtId="0" fontId="3" fillId="0" borderId="0" xfId="0" applyFont="1" applyAlignment="1">
      <alignment/>
    </xf>
    <xf numFmtId="166" fontId="6" fillId="24" borderId="0" xfId="0" applyNumberFormat="1" applyFont="1" applyFill="1" applyBorder="1" applyAlignment="1">
      <alignment horizontal="left" vertical="center"/>
    </xf>
    <xf numFmtId="0" fontId="5" fillId="24" borderId="0" xfId="0" applyFont="1" applyFill="1" applyBorder="1" applyAlignment="1">
      <alignment/>
    </xf>
    <xf numFmtId="0" fontId="7" fillId="24" borderId="0" xfId="0" applyFont="1" applyFill="1" applyBorder="1" applyAlignment="1">
      <alignment/>
    </xf>
    <xf numFmtId="165" fontId="7" fillId="24" borderId="0" xfId="0" applyNumberFormat="1" applyFont="1" applyFill="1" applyBorder="1" applyAlignment="1">
      <alignment horizontal="right"/>
    </xf>
    <xf numFmtId="165" fontId="5" fillId="24" borderId="0" xfId="0" applyNumberFormat="1" applyFont="1" applyFill="1" applyBorder="1" applyAlignment="1">
      <alignment horizontal="right"/>
    </xf>
    <xf numFmtId="0" fontId="7" fillId="0" borderId="0" xfId="0" applyFont="1" applyBorder="1" applyAlignment="1">
      <alignment/>
    </xf>
    <xf numFmtId="0" fontId="8" fillId="24" borderId="0" xfId="0" applyFont="1" applyFill="1" applyAlignment="1">
      <alignment/>
    </xf>
    <xf numFmtId="1" fontId="1" fillId="24" borderId="0" xfId="0" applyNumberFormat="1" applyFont="1" applyFill="1" applyAlignment="1">
      <alignment/>
    </xf>
    <xf numFmtId="3" fontId="8" fillId="24" borderId="0" xfId="0" applyNumberFormat="1" applyFont="1" applyFill="1" applyAlignment="1">
      <alignment/>
    </xf>
    <xf numFmtId="3" fontId="8" fillId="0" borderId="0" xfId="0" applyNumberFormat="1" applyFont="1" applyAlignment="1">
      <alignment/>
    </xf>
    <xf numFmtId="0" fontId="8" fillId="0" borderId="0" xfId="0" applyFont="1" applyAlignment="1">
      <alignment/>
    </xf>
    <xf numFmtId="1" fontId="2" fillId="24" borderId="0" xfId="0" applyNumberFormat="1" applyFont="1" applyFill="1" applyAlignment="1">
      <alignment horizontal="center"/>
    </xf>
    <xf numFmtId="167" fontId="5" fillId="24" borderId="0" xfId="0" applyNumberFormat="1" applyFont="1" applyFill="1" applyBorder="1" applyAlignment="1" applyProtection="1">
      <alignment horizontal="center"/>
      <protection locked="0"/>
    </xf>
    <xf numFmtId="0" fontId="7" fillId="24" borderId="0" xfId="0" applyFont="1" applyFill="1" applyBorder="1" applyAlignment="1">
      <alignment horizontal="right"/>
    </xf>
    <xf numFmtId="0" fontId="9" fillId="24" borderId="10" xfId="0" applyFont="1" applyFill="1" applyBorder="1" applyAlignment="1">
      <alignment/>
    </xf>
    <xf numFmtId="0" fontId="0" fillId="0" borderId="11" xfId="0" applyBorder="1" applyAlignment="1">
      <alignment/>
    </xf>
    <xf numFmtId="0" fontId="9" fillId="0" borderId="0" xfId="0" applyFont="1" applyAlignment="1">
      <alignment/>
    </xf>
    <xf numFmtId="0" fontId="9" fillId="24" borderId="12" xfId="0" applyFont="1" applyFill="1" applyBorder="1" applyAlignment="1">
      <alignment/>
    </xf>
    <xf numFmtId="0" fontId="9" fillId="24" borderId="13" xfId="0" applyFont="1" applyFill="1" applyBorder="1" applyAlignment="1">
      <alignment/>
    </xf>
    <xf numFmtId="0" fontId="9" fillId="0" borderId="0" xfId="0" applyFont="1" applyBorder="1" applyAlignment="1">
      <alignment/>
    </xf>
    <xf numFmtId="0" fontId="9" fillId="0" borderId="14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1" fontId="10" fillId="0" borderId="15" xfId="0" applyNumberFormat="1" applyFont="1" applyBorder="1" applyAlignment="1">
      <alignment horizontal="center"/>
    </xf>
    <xf numFmtId="1" fontId="10" fillId="0" borderId="15" xfId="0" applyNumberFormat="1" applyFont="1" applyBorder="1" applyAlignment="1">
      <alignment/>
    </xf>
    <xf numFmtId="167" fontId="10" fillId="0" borderId="15" xfId="0" applyNumberFormat="1" applyFont="1" applyBorder="1" applyAlignment="1">
      <alignment horizontal="right"/>
    </xf>
    <xf numFmtId="3" fontId="10" fillId="0" borderId="0" xfId="0" applyNumberFormat="1" applyFont="1" applyBorder="1" applyAlignment="1">
      <alignment horizontal="right"/>
    </xf>
    <xf numFmtId="1" fontId="10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1" fontId="9" fillId="0" borderId="0" xfId="0" applyNumberFormat="1" applyFont="1" applyBorder="1" applyAlignment="1">
      <alignment horizontal="center"/>
    </xf>
    <xf numFmtId="1" fontId="9" fillId="0" borderId="0" xfId="0" applyNumberFormat="1" applyFont="1" applyBorder="1" applyAlignment="1">
      <alignment/>
    </xf>
    <xf numFmtId="167" fontId="9" fillId="0" borderId="0" xfId="0" applyNumberFormat="1" applyFont="1" applyBorder="1" applyAlignment="1">
      <alignment horizontal="right"/>
    </xf>
    <xf numFmtId="167" fontId="10" fillId="0" borderId="0" xfId="0" applyNumberFormat="1" applyFont="1" applyBorder="1" applyAlignment="1">
      <alignment horizontal="right"/>
    </xf>
    <xf numFmtId="1" fontId="10" fillId="0" borderId="0" xfId="0" applyNumberFormat="1" applyFont="1" applyAlignment="1">
      <alignment/>
    </xf>
    <xf numFmtId="1" fontId="9" fillId="0" borderId="0" xfId="0" applyNumberFormat="1" applyFont="1" applyAlignment="1">
      <alignment/>
    </xf>
    <xf numFmtId="1" fontId="11" fillId="0" borderId="16" xfId="0" applyNumberFormat="1" applyFont="1" applyBorder="1" applyAlignment="1">
      <alignment horizontal="center"/>
    </xf>
    <xf numFmtId="49" fontId="8" fillId="0" borderId="17" xfId="0" applyNumberFormat="1" applyFont="1" applyBorder="1" applyAlignment="1">
      <alignment/>
    </xf>
    <xf numFmtId="167" fontId="11" fillId="0" borderId="18" xfId="0" applyNumberFormat="1" applyFont="1" applyBorder="1" applyAlignment="1">
      <alignment horizontal="right"/>
    </xf>
    <xf numFmtId="167" fontId="11" fillId="0" borderId="19" xfId="0" applyNumberFormat="1" applyFont="1" applyBorder="1" applyAlignment="1">
      <alignment horizontal="right"/>
    </xf>
    <xf numFmtId="1" fontId="11" fillId="0" borderId="20" xfId="0" applyNumberFormat="1" applyFont="1" applyBorder="1" applyAlignment="1">
      <alignment horizontal="center"/>
    </xf>
    <xf numFmtId="49" fontId="9" fillId="0" borderId="21" xfId="0" applyNumberFormat="1" applyFont="1" applyBorder="1" applyAlignment="1">
      <alignment/>
    </xf>
    <xf numFmtId="167" fontId="11" fillId="0" borderId="21" xfId="0" applyNumberFormat="1" applyFont="1" applyBorder="1" applyAlignment="1">
      <alignment horizontal="right"/>
    </xf>
    <xf numFmtId="167" fontId="11" fillId="0" borderId="22" xfId="0" applyNumberFormat="1" applyFont="1" applyBorder="1" applyAlignment="1">
      <alignment horizontal="right"/>
    </xf>
    <xf numFmtId="1" fontId="11" fillId="0" borderId="23" xfId="0" applyNumberFormat="1" applyFont="1" applyBorder="1" applyAlignment="1">
      <alignment horizontal="center"/>
    </xf>
    <xf numFmtId="49" fontId="9" fillId="0" borderId="24" xfId="0" applyNumberFormat="1" applyFont="1" applyBorder="1" applyAlignment="1">
      <alignment/>
    </xf>
    <xf numFmtId="167" fontId="11" fillId="0" borderId="24" xfId="0" applyNumberFormat="1" applyFont="1" applyBorder="1" applyAlignment="1">
      <alignment horizontal="right"/>
    </xf>
    <xf numFmtId="167" fontId="11" fillId="0" borderId="25" xfId="0" applyNumberFormat="1" applyFont="1" applyBorder="1" applyAlignment="1">
      <alignment horizontal="right"/>
    </xf>
    <xf numFmtId="49" fontId="9" fillId="0" borderId="17" xfId="0" applyNumberFormat="1" applyFont="1" applyBorder="1" applyAlignment="1">
      <alignment/>
    </xf>
    <xf numFmtId="167" fontId="11" fillId="0" borderId="17" xfId="0" applyNumberFormat="1" applyFont="1" applyBorder="1" applyAlignment="1">
      <alignment horizontal="right"/>
    </xf>
    <xf numFmtId="1" fontId="9" fillId="0" borderId="21" xfId="0" applyNumberFormat="1" applyFont="1" applyBorder="1" applyAlignment="1">
      <alignment horizontal="left"/>
    </xf>
    <xf numFmtId="1" fontId="11" fillId="0" borderId="26" xfId="0" applyNumberFormat="1" applyFont="1" applyBorder="1" applyAlignment="1">
      <alignment horizontal="center"/>
    </xf>
    <xf numFmtId="1" fontId="9" fillId="0" borderId="27" xfId="0" applyNumberFormat="1" applyFont="1" applyBorder="1" applyAlignment="1">
      <alignment horizontal="left"/>
    </xf>
    <xf numFmtId="167" fontId="11" fillId="0" borderId="27" xfId="0" applyNumberFormat="1" applyFont="1" applyBorder="1" applyAlignment="1">
      <alignment horizontal="right"/>
    </xf>
    <xf numFmtId="167" fontId="11" fillId="0" borderId="28" xfId="0" applyNumberFormat="1" applyFont="1" applyBorder="1" applyAlignment="1">
      <alignment horizontal="right"/>
    </xf>
    <xf numFmtId="1" fontId="11" fillId="0" borderId="29" xfId="0" applyNumberFormat="1" applyFont="1" applyBorder="1" applyAlignment="1">
      <alignment horizontal="center"/>
    </xf>
    <xf numFmtId="1" fontId="9" fillId="0" borderId="30" xfId="0" applyNumberFormat="1" applyFont="1" applyBorder="1" applyAlignment="1">
      <alignment horizontal="left"/>
    </xf>
    <xf numFmtId="167" fontId="11" fillId="0" borderId="30" xfId="0" applyNumberFormat="1" applyFont="1" applyBorder="1" applyAlignment="1">
      <alignment horizontal="right"/>
    </xf>
    <xf numFmtId="167" fontId="11" fillId="0" borderId="31" xfId="0" applyNumberFormat="1" applyFont="1" applyBorder="1" applyAlignment="1">
      <alignment horizontal="right"/>
    </xf>
    <xf numFmtId="1" fontId="9" fillId="0" borderId="24" xfId="0" applyNumberFormat="1" applyFont="1" applyBorder="1" applyAlignment="1">
      <alignment horizontal="left"/>
    </xf>
    <xf numFmtId="1" fontId="9" fillId="0" borderId="17" xfId="0" applyNumberFormat="1" applyFont="1" applyBorder="1" applyAlignment="1">
      <alignment horizontal="left"/>
    </xf>
    <xf numFmtId="169" fontId="10" fillId="0" borderId="0" xfId="0" applyNumberFormat="1" applyFont="1" applyBorder="1" applyAlignment="1">
      <alignment horizontal="right"/>
    </xf>
    <xf numFmtId="1" fontId="3" fillId="0" borderId="0" xfId="0" applyNumberFormat="1" applyFont="1" applyAlignment="1">
      <alignment horizontal="left"/>
    </xf>
    <xf numFmtId="165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/>
    </xf>
    <xf numFmtId="1" fontId="9" fillId="0" borderId="0" xfId="0" applyNumberFormat="1" applyFont="1" applyBorder="1" applyAlignment="1">
      <alignment horizontal="left"/>
    </xf>
    <xf numFmtId="1" fontId="3" fillId="0" borderId="0" xfId="0" applyNumberFormat="1" applyFont="1" applyAlignment="1">
      <alignment horizontal="center"/>
    </xf>
    <xf numFmtId="0" fontId="10" fillId="24" borderId="32" xfId="0" applyFont="1" applyFill="1" applyBorder="1" applyAlignment="1">
      <alignment/>
    </xf>
    <xf numFmtId="0" fontId="12" fillId="0" borderId="33" xfId="0" applyFont="1" applyBorder="1" applyAlignment="1">
      <alignment/>
    </xf>
    <xf numFmtId="1" fontId="10" fillId="0" borderId="0" xfId="0" applyNumberFormat="1" applyFont="1" applyBorder="1" applyAlignment="1">
      <alignment horizontal="center"/>
    </xf>
    <xf numFmtId="167" fontId="10" fillId="24" borderId="0" xfId="0" applyNumberFormat="1" applyFont="1" applyFill="1" applyBorder="1" applyAlignment="1">
      <alignment horizontal="right"/>
    </xf>
    <xf numFmtId="1" fontId="9" fillId="0" borderId="15" xfId="0" applyNumberFormat="1" applyFont="1" applyBorder="1" applyAlignment="1">
      <alignment horizontal="center"/>
    </xf>
    <xf numFmtId="1" fontId="9" fillId="0" borderId="15" xfId="0" applyNumberFormat="1" applyFont="1" applyBorder="1" applyAlignment="1">
      <alignment/>
    </xf>
    <xf numFmtId="0" fontId="12" fillId="24" borderId="0" xfId="0" applyFont="1" applyFill="1" applyBorder="1" applyAlignment="1">
      <alignment horizontal="left"/>
    </xf>
    <xf numFmtId="0" fontId="9" fillId="24" borderId="32" xfId="0" applyFont="1" applyFill="1" applyBorder="1" applyAlignment="1">
      <alignment/>
    </xf>
    <xf numFmtId="3" fontId="2" fillId="24" borderId="0" xfId="0" applyNumberFormat="1" applyFont="1" applyFill="1" applyAlignment="1">
      <alignment horizontal="left"/>
    </xf>
    <xf numFmtId="3" fontId="3" fillId="24" borderId="0" xfId="0" applyNumberFormat="1" applyFont="1" applyFill="1" applyAlignment="1">
      <alignment/>
    </xf>
    <xf numFmtId="3" fontId="4" fillId="24" borderId="0" xfId="0" applyNumberFormat="1" applyFont="1" applyFill="1" applyAlignment="1">
      <alignment horizontal="right"/>
    </xf>
    <xf numFmtId="3" fontId="5" fillId="24" borderId="0" xfId="0" applyNumberFormat="1" applyFont="1" applyFill="1" applyBorder="1" applyAlignment="1">
      <alignment/>
    </xf>
    <xf numFmtId="3" fontId="7" fillId="24" borderId="0" xfId="0" applyNumberFormat="1" applyFont="1" applyFill="1" applyBorder="1" applyAlignment="1">
      <alignment/>
    </xf>
    <xf numFmtId="3" fontId="12" fillId="24" borderId="0" xfId="0" applyNumberFormat="1" applyFont="1" applyFill="1" applyBorder="1" applyAlignment="1">
      <alignment horizontal="left"/>
    </xf>
    <xf numFmtId="3" fontId="7" fillId="24" borderId="0" xfId="0" applyNumberFormat="1" applyFont="1" applyFill="1" applyBorder="1" applyAlignment="1">
      <alignment horizontal="right"/>
    </xf>
    <xf numFmtId="3" fontId="9" fillId="0" borderId="0" xfId="0" applyNumberFormat="1" applyFont="1" applyBorder="1" applyAlignment="1">
      <alignment/>
    </xf>
    <xf numFmtId="3" fontId="9" fillId="0" borderId="0" xfId="0" applyNumberFormat="1" applyFont="1" applyBorder="1" applyAlignment="1">
      <alignment horizontal="left"/>
    </xf>
    <xf numFmtId="0" fontId="12" fillId="0" borderId="33" xfId="0" applyFont="1" applyBorder="1" applyAlignment="1">
      <alignment horizontal="left"/>
    </xf>
    <xf numFmtId="3" fontId="20" fillId="0" borderId="33" xfId="0" applyNumberFormat="1" applyFont="1" applyFill="1" applyBorder="1" applyAlignment="1">
      <alignment horizontal="center"/>
    </xf>
    <xf numFmtId="3" fontId="21" fillId="4" borderId="34" xfId="0" applyNumberFormat="1" applyFont="1" applyFill="1" applyBorder="1" applyAlignment="1">
      <alignment horizontal="center"/>
    </xf>
    <xf numFmtId="164" fontId="22" fillId="17" borderId="15" xfId="0" applyNumberFormat="1" applyFont="1" applyFill="1" applyBorder="1" applyAlignment="1">
      <alignment horizontal="center"/>
    </xf>
    <xf numFmtId="3" fontId="21" fillId="4" borderId="35" xfId="0" applyNumberFormat="1" applyFont="1" applyFill="1" applyBorder="1" applyAlignment="1">
      <alignment horizontal="center"/>
    </xf>
    <xf numFmtId="3" fontId="4" fillId="24" borderId="0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 horizontal="right"/>
    </xf>
    <xf numFmtId="0" fontId="9" fillId="0" borderId="0" xfId="0" applyFont="1" applyFill="1" applyBorder="1" applyAlignment="1">
      <alignment horizontal="center"/>
    </xf>
    <xf numFmtId="3" fontId="9" fillId="0" borderId="0" xfId="0" applyNumberFormat="1" applyFont="1" applyFill="1" applyBorder="1" applyAlignment="1">
      <alignment horizontal="right"/>
    </xf>
    <xf numFmtId="3" fontId="9" fillId="0" borderId="0" xfId="0" applyNumberFormat="1" applyFont="1" applyFill="1" applyBorder="1" applyAlignment="1">
      <alignment horizontal="left"/>
    </xf>
    <xf numFmtId="3" fontId="3" fillId="0" borderId="0" xfId="0" applyNumberFormat="1" applyFont="1" applyFill="1" applyAlignment="1">
      <alignment/>
    </xf>
    <xf numFmtId="2" fontId="11" fillId="0" borderId="21" xfId="0" applyNumberFormat="1" applyFont="1" applyFill="1" applyBorder="1" applyAlignment="1">
      <alignment horizontal="center"/>
    </xf>
    <xf numFmtId="2" fontId="11" fillId="0" borderId="24" xfId="0" applyNumberFormat="1" applyFont="1" applyFill="1" applyBorder="1" applyAlignment="1">
      <alignment horizontal="center"/>
    </xf>
    <xf numFmtId="2" fontId="11" fillId="0" borderId="17" xfId="0" applyNumberFormat="1" applyFont="1" applyFill="1" applyBorder="1" applyAlignment="1">
      <alignment horizontal="center"/>
    </xf>
    <xf numFmtId="2" fontId="11" fillId="0" borderId="27" xfId="0" applyNumberFormat="1" applyFont="1" applyFill="1" applyBorder="1" applyAlignment="1">
      <alignment horizontal="center"/>
    </xf>
    <xf numFmtId="2" fontId="11" fillId="0" borderId="30" xfId="0" applyNumberFormat="1" applyFont="1" applyFill="1" applyBorder="1" applyAlignment="1">
      <alignment horizontal="center"/>
    </xf>
    <xf numFmtId="2" fontId="11" fillId="0" borderId="22" xfId="0" applyNumberFormat="1" applyFont="1" applyFill="1" applyBorder="1" applyAlignment="1">
      <alignment horizontal="center"/>
    </xf>
    <xf numFmtId="2" fontId="11" fillId="0" borderId="25" xfId="0" applyNumberFormat="1" applyFont="1" applyFill="1" applyBorder="1" applyAlignment="1">
      <alignment horizontal="center"/>
    </xf>
    <xf numFmtId="2" fontId="11" fillId="0" borderId="19" xfId="0" applyNumberFormat="1" applyFont="1" applyFill="1" applyBorder="1" applyAlignment="1">
      <alignment horizontal="center"/>
    </xf>
    <xf numFmtId="2" fontId="11" fillId="0" borderId="28" xfId="0" applyNumberFormat="1" applyFont="1" applyFill="1" applyBorder="1" applyAlignment="1">
      <alignment horizontal="center"/>
    </xf>
    <xf numFmtId="2" fontId="11" fillId="0" borderId="31" xfId="0" applyNumberFormat="1" applyFont="1" applyFill="1" applyBorder="1" applyAlignment="1">
      <alignment horizontal="center"/>
    </xf>
    <xf numFmtId="167" fontId="11" fillId="0" borderId="36" xfId="0" applyNumberFormat="1" applyFont="1" applyBorder="1" applyAlignment="1">
      <alignment horizontal="right"/>
    </xf>
    <xf numFmtId="167" fontId="11" fillId="0" borderId="37" xfId="0" applyNumberFormat="1" applyFont="1" applyBorder="1" applyAlignment="1">
      <alignment horizontal="right"/>
    </xf>
    <xf numFmtId="167" fontId="11" fillId="0" borderId="38" xfId="0" applyNumberFormat="1" applyFont="1" applyBorder="1" applyAlignment="1">
      <alignment horizontal="right"/>
    </xf>
    <xf numFmtId="167" fontId="11" fillId="0" borderId="39" xfId="0" applyNumberFormat="1" applyFont="1" applyBorder="1" applyAlignment="1">
      <alignment horizontal="right"/>
    </xf>
    <xf numFmtId="167" fontId="11" fillId="0" borderId="40" xfId="0" applyNumberFormat="1" applyFont="1" applyBorder="1" applyAlignment="1">
      <alignment horizontal="right"/>
    </xf>
    <xf numFmtId="167" fontId="11" fillId="0" borderId="41" xfId="0" applyNumberFormat="1" applyFont="1" applyBorder="1" applyAlignment="1">
      <alignment horizontal="right"/>
    </xf>
    <xf numFmtId="3" fontId="12" fillId="0" borderId="34" xfId="0" applyNumberFormat="1" applyFont="1" applyFill="1" applyBorder="1" applyAlignment="1">
      <alignment horizontal="center"/>
    </xf>
    <xf numFmtId="9" fontId="17" fillId="0" borderId="34" xfId="45" applyFont="1" applyFill="1" applyBorder="1" applyAlignment="1">
      <alignment horizontal="center"/>
    </xf>
    <xf numFmtId="3" fontId="0" fillId="24" borderId="42" xfId="0" applyNumberFormat="1" applyFill="1" applyBorder="1" applyAlignment="1">
      <alignment/>
    </xf>
    <xf numFmtId="3" fontId="21" fillId="24" borderId="42" xfId="0" applyNumberFormat="1" applyFont="1" applyFill="1" applyBorder="1" applyAlignment="1">
      <alignment horizontal="center"/>
    </xf>
    <xf numFmtId="3" fontId="9" fillId="24" borderId="0" xfId="0" applyNumberFormat="1" applyFont="1" applyFill="1" applyBorder="1" applyAlignment="1">
      <alignment horizontal="left"/>
    </xf>
    <xf numFmtId="3" fontId="1" fillId="24" borderId="0" xfId="0" applyNumberFormat="1" applyFont="1" applyFill="1" applyBorder="1" applyAlignment="1">
      <alignment horizontal="left"/>
    </xf>
    <xf numFmtId="3" fontId="3" fillId="24" borderId="0" xfId="0" applyNumberFormat="1" applyFont="1" applyFill="1" applyBorder="1" applyAlignment="1">
      <alignment/>
    </xf>
    <xf numFmtId="49" fontId="1" fillId="0" borderId="35" xfId="0" applyNumberFormat="1" applyFont="1" applyFill="1" applyBorder="1" applyAlignment="1">
      <alignment horizontal="center"/>
    </xf>
    <xf numFmtId="167" fontId="11" fillId="0" borderId="26" xfId="0" applyNumberFormat="1" applyFont="1" applyBorder="1" applyAlignment="1">
      <alignment horizontal="right"/>
    </xf>
    <xf numFmtId="3" fontId="9" fillId="24" borderId="0" xfId="0" applyNumberFormat="1" applyFont="1" applyFill="1" applyBorder="1" applyAlignment="1">
      <alignment horizontal="center"/>
    </xf>
    <xf numFmtId="3" fontId="11" fillId="0" borderId="14" xfId="0" applyNumberFormat="1" applyFont="1" applyBorder="1" applyAlignment="1">
      <alignment horizontal="right"/>
    </xf>
    <xf numFmtId="173" fontId="9" fillId="0" borderId="0" xfId="0" applyNumberFormat="1" applyFont="1" applyBorder="1" applyAlignment="1">
      <alignment/>
    </xf>
    <xf numFmtId="173" fontId="9" fillId="0" borderId="0" xfId="0" applyNumberFormat="1" applyFont="1" applyBorder="1" applyAlignment="1">
      <alignment horizontal="right"/>
    </xf>
    <xf numFmtId="173" fontId="19" fillId="4" borderId="35" xfId="0" applyNumberFormat="1" applyFont="1" applyFill="1" applyBorder="1" applyAlignment="1">
      <alignment/>
    </xf>
    <xf numFmtId="173" fontId="9" fillId="0" borderId="0" xfId="0" applyNumberFormat="1" applyFont="1" applyFill="1" applyBorder="1" applyAlignment="1">
      <alignment horizontal="right"/>
    </xf>
    <xf numFmtId="173" fontId="19" fillId="24" borderId="42" xfId="0" applyNumberFormat="1" applyFont="1" applyFill="1" applyBorder="1" applyAlignment="1">
      <alignment/>
    </xf>
    <xf numFmtId="173" fontId="9" fillId="24" borderId="0" xfId="0" applyNumberFormat="1" applyFont="1" applyFill="1" applyBorder="1" applyAlignment="1">
      <alignment horizontal="right"/>
    </xf>
    <xf numFmtId="173" fontId="11" fillId="0" borderId="43" xfId="0" applyNumberFormat="1" applyFont="1" applyBorder="1" applyAlignment="1">
      <alignment horizontal="right"/>
    </xf>
    <xf numFmtId="173" fontId="11" fillId="0" borderId="44" xfId="0" applyNumberFormat="1" applyFont="1" applyBorder="1" applyAlignment="1">
      <alignment horizontal="right"/>
    </xf>
    <xf numFmtId="173" fontId="11" fillId="0" borderId="45" xfId="0" applyNumberFormat="1" applyFont="1" applyBorder="1" applyAlignment="1">
      <alignment horizontal="right"/>
    </xf>
    <xf numFmtId="169" fontId="18" fillId="0" borderId="33" xfId="0" applyNumberFormat="1" applyFont="1" applyFill="1" applyBorder="1" applyAlignment="1">
      <alignment/>
    </xf>
    <xf numFmtId="169" fontId="19" fillId="4" borderId="34" xfId="0" applyNumberFormat="1" applyFont="1" applyFill="1" applyBorder="1" applyAlignment="1">
      <alignment/>
    </xf>
    <xf numFmtId="169" fontId="15" fillId="0" borderId="17" xfId="0" applyNumberFormat="1" applyFont="1" applyFill="1" applyBorder="1" applyAlignment="1">
      <alignment/>
    </xf>
    <xf numFmtId="169" fontId="11" fillId="4" borderId="17" xfId="0" applyNumberFormat="1" applyFont="1" applyFill="1" applyBorder="1" applyAlignment="1">
      <alignment horizontal="right"/>
    </xf>
    <xf numFmtId="169" fontId="15" fillId="0" borderId="21" xfId="0" applyNumberFormat="1" applyFont="1" applyFill="1" applyBorder="1" applyAlignment="1">
      <alignment/>
    </xf>
    <xf numFmtId="169" fontId="11" fillId="4" borderId="21" xfId="0" applyNumberFormat="1" applyFont="1" applyFill="1" applyBorder="1" applyAlignment="1">
      <alignment horizontal="right"/>
    </xf>
    <xf numFmtId="169" fontId="11" fillId="4" borderId="30" xfId="0" applyNumberFormat="1" applyFont="1" applyFill="1" applyBorder="1" applyAlignment="1">
      <alignment horizontal="right"/>
    </xf>
    <xf numFmtId="169" fontId="15" fillId="0" borderId="24" xfId="0" applyNumberFormat="1" applyFont="1" applyFill="1" applyBorder="1" applyAlignment="1">
      <alignment/>
    </xf>
    <xf numFmtId="169" fontId="11" fillId="4" borderId="24" xfId="0" applyNumberFormat="1" applyFont="1" applyFill="1" applyBorder="1" applyAlignment="1">
      <alignment horizontal="right"/>
    </xf>
    <xf numFmtId="169" fontId="15" fillId="0" borderId="27" xfId="0" applyNumberFormat="1" applyFont="1" applyFill="1" applyBorder="1" applyAlignment="1">
      <alignment/>
    </xf>
    <xf numFmtId="169" fontId="11" fillId="4" borderId="27" xfId="0" applyNumberFormat="1" applyFont="1" applyFill="1" applyBorder="1" applyAlignment="1">
      <alignment horizontal="right"/>
    </xf>
    <xf numFmtId="169" fontId="15" fillId="0" borderId="30" xfId="0" applyNumberFormat="1" applyFont="1" applyFill="1" applyBorder="1" applyAlignment="1">
      <alignment/>
    </xf>
    <xf numFmtId="169" fontId="11" fillId="4" borderId="18" xfId="0" applyNumberFormat="1" applyFont="1" applyFill="1" applyBorder="1" applyAlignment="1">
      <alignment horizontal="right"/>
    </xf>
    <xf numFmtId="169" fontId="15" fillId="0" borderId="16" xfId="0" applyNumberFormat="1" applyFont="1" applyFill="1" applyBorder="1" applyAlignment="1">
      <alignment/>
    </xf>
    <xf numFmtId="169" fontId="11" fillId="4" borderId="46" xfId="0" applyNumberFormat="1" applyFont="1" applyFill="1" applyBorder="1" applyAlignment="1">
      <alignment horizontal="right"/>
    </xf>
    <xf numFmtId="169" fontId="15" fillId="0" borderId="20" xfId="0" applyNumberFormat="1" applyFont="1" applyFill="1" applyBorder="1" applyAlignment="1">
      <alignment/>
    </xf>
    <xf numFmtId="169" fontId="11" fillId="4" borderId="47" xfId="0" applyNumberFormat="1" applyFont="1" applyFill="1" applyBorder="1" applyAlignment="1">
      <alignment horizontal="right"/>
    </xf>
    <xf numFmtId="169" fontId="15" fillId="0" borderId="23" xfId="0" applyNumberFormat="1" applyFont="1" applyFill="1" applyBorder="1" applyAlignment="1">
      <alignment/>
    </xf>
    <xf numFmtId="169" fontId="11" fillId="4" borderId="48" xfId="0" applyNumberFormat="1" applyFont="1" applyFill="1" applyBorder="1" applyAlignment="1">
      <alignment horizontal="right"/>
    </xf>
    <xf numFmtId="169" fontId="15" fillId="0" borderId="26" xfId="0" applyNumberFormat="1" applyFont="1" applyFill="1" applyBorder="1" applyAlignment="1">
      <alignment/>
    </xf>
    <xf numFmtId="169" fontId="11" fillId="4" borderId="49" xfId="0" applyNumberFormat="1" applyFont="1" applyFill="1" applyBorder="1" applyAlignment="1">
      <alignment horizontal="right"/>
    </xf>
    <xf numFmtId="169" fontId="15" fillId="0" borderId="29" xfId="0" applyNumberFormat="1" applyFont="1" applyFill="1" applyBorder="1" applyAlignment="1">
      <alignment/>
    </xf>
    <xf numFmtId="169" fontId="11" fillId="4" borderId="46" xfId="0" applyNumberFormat="1" applyFont="1" applyFill="1" applyBorder="1" applyAlignment="1">
      <alignment/>
    </xf>
    <xf numFmtId="169" fontId="11" fillId="4" borderId="49" xfId="0" applyNumberFormat="1" applyFont="1" applyFill="1" applyBorder="1" applyAlignment="1">
      <alignment/>
    </xf>
    <xf numFmtId="169" fontId="11" fillId="4" borderId="47" xfId="0" applyNumberFormat="1" applyFont="1" applyFill="1" applyBorder="1" applyAlignment="1">
      <alignment/>
    </xf>
    <xf numFmtId="169" fontId="11" fillId="4" borderId="18" xfId="0" applyNumberFormat="1" applyFont="1" applyFill="1" applyBorder="1" applyAlignment="1">
      <alignment/>
    </xf>
    <xf numFmtId="169" fontId="11" fillId="4" borderId="48" xfId="0" applyNumberFormat="1" applyFont="1" applyFill="1" applyBorder="1" applyAlignment="1">
      <alignment/>
    </xf>
    <xf numFmtId="169" fontId="11" fillId="17" borderId="43" xfId="0" applyNumberFormat="1" applyFont="1" applyFill="1" applyBorder="1" applyAlignment="1">
      <alignment horizontal="right"/>
    </xf>
    <xf numFmtId="169" fontId="11" fillId="17" borderId="44" xfId="0" applyNumberFormat="1" applyFont="1" applyFill="1" applyBorder="1" applyAlignment="1">
      <alignment horizontal="right"/>
    </xf>
    <xf numFmtId="169" fontId="11" fillId="17" borderId="50" xfId="0" applyNumberFormat="1" applyFont="1" applyFill="1" applyBorder="1" applyAlignment="1">
      <alignment horizontal="right"/>
    </xf>
    <xf numFmtId="169" fontId="11" fillId="17" borderId="51" xfId="0" applyNumberFormat="1" applyFont="1" applyFill="1" applyBorder="1" applyAlignment="1">
      <alignment horizontal="right"/>
    </xf>
    <xf numFmtId="169" fontId="11" fillId="17" borderId="45" xfId="0" applyNumberFormat="1" applyFont="1" applyFill="1" applyBorder="1" applyAlignment="1">
      <alignment horizontal="right"/>
    </xf>
    <xf numFmtId="49" fontId="16" fillId="0" borderId="39" xfId="0" applyNumberFormat="1" applyFont="1" applyFill="1" applyBorder="1" applyAlignment="1">
      <alignment horizontal="center"/>
    </xf>
    <xf numFmtId="49" fontId="17" fillId="4" borderId="17" xfId="0" applyNumberFormat="1" applyFont="1" applyFill="1" applyBorder="1" applyAlignment="1">
      <alignment horizontal="center"/>
    </xf>
    <xf numFmtId="49" fontId="16" fillId="0" borderId="17" xfId="0" applyNumberFormat="1" applyFont="1" applyFill="1" applyBorder="1" applyAlignment="1">
      <alignment horizontal="center"/>
    </xf>
    <xf numFmtId="49" fontId="17" fillId="0" borderId="17" xfId="0" applyNumberFormat="1" applyFont="1" applyFill="1" applyBorder="1" applyAlignment="1">
      <alignment horizontal="center"/>
    </xf>
    <xf numFmtId="49" fontId="17" fillId="4" borderId="18" xfId="0" applyNumberFormat="1" applyFont="1" applyFill="1" applyBorder="1" applyAlignment="1">
      <alignment horizontal="center"/>
    </xf>
    <xf numFmtId="49" fontId="17" fillId="0" borderId="14" xfId="0" applyNumberFormat="1" applyFont="1" applyFill="1" applyBorder="1" applyAlignment="1">
      <alignment horizontal="center"/>
    </xf>
    <xf numFmtId="49" fontId="18" fillId="24" borderId="34" xfId="0" applyNumberFormat="1" applyFont="1" applyFill="1" applyBorder="1" applyAlignment="1">
      <alignment horizontal="center"/>
    </xf>
    <xf numFmtId="49" fontId="9" fillId="24" borderId="15" xfId="0" applyNumberFormat="1" applyFont="1" applyFill="1" applyBorder="1" applyAlignment="1">
      <alignment horizontal="right"/>
    </xf>
    <xf numFmtId="2" fontId="11" fillId="0" borderId="21" xfId="45" applyNumberFormat="1" applyFont="1" applyFill="1" applyBorder="1" applyAlignment="1">
      <alignment horizontal="center"/>
    </xf>
    <xf numFmtId="2" fontId="11" fillId="0" borderId="22" xfId="45" applyNumberFormat="1" applyFont="1" applyFill="1" applyBorder="1" applyAlignment="1">
      <alignment horizontal="center"/>
    </xf>
    <xf numFmtId="169" fontId="11" fillId="4" borderId="24" xfId="0" applyNumberFormat="1" applyFont="1" applyFill="1" applyBorder="1" applyAlignment="1">
      <alignment/>
    </xf>
    <xf numFmtId="169" fontId="11" fillId="4" borderId="17" xfId="0" applyNumberFormat="1" applyFont="1" applyFill="1" applyBorder="1" applyAlignment="1">
      <alignment/>
    </xf>
    <xf numFmtId="169" fontId="11" fillId="4" borderId="21" xfId="0" applyNumberFormat="1" applyFont="1" applyFill="1" applyBorder="1" applyAlignment="1">
      <alignment/>
    </xf>
    <xf numFmtId="169" fontId="11" fillId="4" borderId="27" xfId="0" applyNumberFormat="1" applyFont="1" applyFill="1" applyBorder="1" applyAlignment="1">
      <alignment/>
    </xf>
    <xf numFmtId="169" fontId="11" fillId="4" borderId="30" xfId="0" applyNumberFormat="1" applyFont="1" applyFill="1" applyBorder="1" applyAlignment="1">
      <alignment/>
    </xf>
    <xf numFmtId="49" fontId="8" fillId="0" borderId="21" xfId="0" applyNumberFormat="1" applyFont="1" applyBorder="1" applyAlignment="1">
      <alignment/>
    </xf>
    <xf numFmtId="169" fontId="11" fillId="4" borderId="28" xfId="0" applyNumberFormat="1" applyFont="1" applyFill="1" applyBorder="1" applyAlignment="1">
      <alignment horizontal="right"/>
    </xf>
    <xf numFmtId="167" fontId="23" fillId="17" borderId="11" xfId="0" applyNumberFormat="1" applyFont="1" applyFill="1" applyBorder="1" applyAlignment="1">
      <alignment/>
    </xf>
    <xf numFmtId="1" fontId="9" fillId="0" borderId="0" xfId="0" applyNumberFormat="1" applyFont="1" applyBorder="1" applyAlignment="1">
      <alignment horizontal="left" wrapText="1"/>
    </xf>
    <xf numFmtId="0" fontId="1" fillId="24" borderId="33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49" fontId="1" fillId="24" borderId="33" xfId="0" applyNumberFormat="1" applyFont="1" applyFill="1" applyBorder="1" applyAlignment="1">
      <alignment horizontal="center"/>
    </xf>
    <xf numFmtId="49" fontId="0" fillId="0" borderId="35" xfId="0" applyNumberFormat="1" applyBorder="1" applyAlignment="1">
      <alignment horizontal="center"/>
    </xf>
    <xf numFmtId="49" fontId="0" fillId="0" borderId="11" xfId="0" applyNumberFormat="1" applyBorder="1" applyAlignment="1">
      <alignment horizontal="center"/>
    </xf>
    <xf numFmtId="0" fontId="0" fillId="0" borderId="11" xfId="0" applyBorder="1" applyAlignment="1">
      <alignment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dxfs count="4">
    <dxf>
      <font>
        <b/>
        <i val="0"/>
        <color indexed="10"/>
      </font>
      <fill>
        <patternFill>
          <bgColor indexed="26"/>
        </patternFill>
      </fill>
    </dxf>
    <dxf>
      <font>
        <color indexed="10"/>
      </font>
    </dxf>
    <dxf>
      <font>
        <color indexed="10"/>
      </font>
      <fill>
        <patternFill>
          <bgColor indexed="26"/>
        </patternFill>
      </fill>
    </dxf>
    <dxf>
      <font>
        <color indexed="10"/>
      </font>
      <fill>
        <patternFill>
          <bgColor indexed="26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3"/>
  <sheetViews>
    <sheetView tabSelected="1" zoomScalePageLayoutView="0" workbookViewId="0" topLeftCell="A79">
      <selection activeCell="B12" sqref="B12"/>
    </sheetView>
  </sheetViews>
  <sheetFormatPr defaultColWidth="9.00390625" defaultRowHeight="12.75"/>
  <cols>
    <col min="1" max="1" width="3.125" style="74" customWidth="1"/>
    <col min="2" max="2" width="42.25390625" style="8" customWidth="1"/>
    <col min="3" max="6" width="9.625" style="8" customWidth="1"/>
    <col min="7" max="7" width="6.75390625" style="71" customWidth="1"/>
    <col min="8" max="8" width="7.00390625" style="71" customWidth="1"/>
    <col min="9" max="10" width="10.75390625" style="9" customWidth="1"/>
    <col min="11" max="14" width="13.75390625" style="8" customWidth="1"/>
    <col min="15" max="16384" width="9.125" style="9" customWidth="1"/>
  </cols>
  <sheetData>
    <row r="1" spans="1:10" ht="14.25">
      <c r="A1" s="1" t="s">
        <v>0</v>
      </c>
      <c r="B1" s="2"/>
      <c r="C1" s="2"/>
      <c r="D1" s="2"/>
      <c r="E1" s="3"/>
      <c r="F1" s="4"/>
      <c r="G1" s="5"/>
      <c r="H1" s="6"/>
      <c r="I1" s="7"/>
      <c r="J1" s="7"/>
    </row>
    <row r="2" spans="1:10" ht="15" customHeight="1">
      <c r="A2" s="10" t="s">
        <v>1</v>
      </c>
      <c r="B2" s="2"/>
      <c r="C2" s="2"/>
      <c r="D2" s="2"/>
      <c r="E2" s="11"/>
      <c r="F2" s="12"/>
      <c r="G2" s="13"/>
      <c r="H2" s="14"/>
      <c r="I2" s="15"/>
      <c r="J2" s="15"/>
    </row>
    <row r="3" spans="1:10" ht="18" customHeight="1">
      <c r="A3" s="10"/>
      <c r="B3" s="2"/>
      <c r="C3" s="2"/>
      <c r="D3" s="2"/>
      <c r="E3" s="11"/>
      <c r="F3" s="12"/>
      <c r="G3" s="13"/>
      <c r="H3" s="14"/>
      <c r="I3" s="15"/>
      <c r="J3" s="15"/>
    </row>
    <row r="4" spans="1:9" s="20" customFormat="1" ht="15.75" customHeight="1">
      <c r="A4" s="16"/>
      <c r="B4" s="17" t="s">
        <v>223</v>
      </c>
      <c r="C4" s="18"/>
      <c r="D4" s="18"/>
      <c r="E4" s="18"/>
      <c r="F4" s="18"/>
      <c r="G4" s="18"/>
      <c r="H4" s="18"/>
      <c r="I4" s="19"/>
    </row>
    <row r="5" spans="1:9" s="20" customFormat="1" ht="15.75" customHeight="1">
      <c r="A5" s="16"/>
      <c r="B5" s="17" t="s">
        <v>2</v>
      </c>
      <c r="C5" s="18"/>
      <c r="D5" s="18"/>
      <c r="E5" s="18"/>
      <c r="F5" s="18"/>
      <c r="G5" s="18"/>
      <c r="H5" s="18"/>
      <c r="I5" s="19"/>
    </row>
    <row r="6" spans="1:10" ht="18" customHeight="1">
      <c r="A6" s="21"/>
      <c r="B6" s="11"/>
      <c r="C6" s="11"/>
      <c r="D6" s="11"/>
      <c r="E6" s="11"/>
      <c r="F6" s="81" t="s">
        <v>212</v>
      </c>
      <c r="G6" s="9"/>
      <c r="H6" s="14"/>
      <c r="I6" s="15"/>
      <c r="J6" s="15"/>
    </row>
    <row r="7" spans="1:10" ht="6" customHeight="1">
      <c r="A7" s="22"/>
      <c r="B7" s="11"/>
      <c r="C7" s="11"/>
      <c r="D7" s="11"/>
      <c r="E7" s="11"/>
      <c r="F7" s="23"/>
      <c r="G7" s="3"/>
      <c r="H7" s="3"/>
      <c r="I7" s="15"/>
      <c r="J7" s="15"/>
    </row>
    <row r="8" spans="1:8" s="26" customFormat="1" ht="12.75" customHeight="1">
      <c r="A8" s="24" t="s">
        <v>3</v>
      </c>
      <c r="B8" s="82" t="s">
        <v>4</v>
      </c>
      <c r="C8" s="190" t="s">
        <v>224</v>
      </c>
      <c r="D8" s="191"/>
      <c r="E8" s="190" t="s">
        <v>225</v>
      </c>
      <c r="F8" s="191"/>
      <c r="G8" s="92" t="s">
        <v>214</v>
      </c>
      <c r="H8" s="25"/>
    </row>
    <row r="9" spans="1:8" s="26" customFormat="1" ht="12">
      <c r="A9" s="27" t="s">
        <v>5</v>
      </c>
      <c r="B9" s="28"/>
      <c r="C9" s="93" t="s">
        <v>6</v>
      </c>
      <c r="D9" s="94" t="s">
        <v>7</v>
      </c>
      <c r="E9" s="93" t="s">
        <v>6</v>
      </c>
      <c r="F9" s="94" t="s">
        <v>7</v>
      </c>
      <c r="G9" s="93" t="s">
        <v>6</v>
      </c>
      <c r="H9" s="94" t="s">
        <v>7</v>
      </c>
    </row>
    <row r="10" spans="1:8" s="26" customFormat="1" ht="5.25" customHeight="1">
      <c r="A10" s="29"/>
      <c r="B10" s="29"/>
      <c r="C10" s="30"/>
      <c r="D10" s="31"/>
      <c r="E10" s="30"/>
      <c r="F10" s="31"/>
      <c r="G10" s="30"/>
      <c r="H10" s="30"/>
    </row>
    <row r="11" spans="1:14" s="37" customFormat="1" ht="12.75" customHeight="1">
      <c r="A11" s="32"/>
      <c r="B11" s="33" t="s">
        <v>8</v>
      </c>
      <c r="C11" s="139">
        <v>36326.459467999994</v>
      </c>
      <c r="D11" s="140">
        <v>36617.73717700001</v>
      </c>
      <c r="E11" s="139">
        <v>38453.224365</v>
      </c>
      <c r="F11" s="140">
        <v>40698.04393300002</v>
      </c>
      <c r="G11" s="34">
        <v>105.85458899145807</v>
      </c>
      <c r="H11" s="34">
        <v>111.14297897840311</v>
      </c>
      <c r="I11" s="35"/>
      <c r="J11" s="35"/>
      <c r="K11" s="36"/>
      <c r="L11" s="36"/>
      <c r="M11" s="36"/>
      <c r="N11" s="36"/>
    </row>
    <row r="12" spans="1:14" s="26" customFormat="1" ht="12.75" customHeight="1">
      <c r="A12" s="38"/>
      <c r="B12" s="39" t="s">
        <v>9</v>
      </c>
      <c r="C12" s="130"/>
      <c r="D12" s="131"/>
      <c r="E12" s="130"/>
      <c r="F12" s="131"/>
      <c r="G12" s="40"/>
      <c r="H12" s="41"/>
      <c r="I12" s="35"/>
      <c r="J12" s="35"/>
      <c r="K12" s="42"/>
      <c r="L12" s="43"/>
      <c r="M12" s="43"/>
      <c r="N12" s="43"/>
    </row>
    <row r="13" spans="1:14" s="26" customFormat="1" ht="12.75" customHeight="1">
      <c r="A13" s="44" t="s">
        <v>10</v>
      </c>
      <c r="B13" s="45" t="s">
        <v>11</v>
      </c>
      <c r="C13" s="141">
        <v>48.254545</v>
      </c>
      <c r="D13" s="142">
        <v>96.67956</v>
      </c>
      <c r="E13" s="141">
        <v>69.643107</v>
      </c>
      <c r="F13" s="142">
        <v>131.225098</v>
      </c>
      <c r="G13" s="46">
        <v>144.3244506812778</v>
      </c>
      <c r="H13" s="47">
        <v>135.73199753908688</v>
      </c>
      <c r="I13" s="35"/>
      <c r="J13" s="35"/>
      <c r="K13" s="42"/>
      <c r="L13" s="43"/>
      <c r="M13" s="43"/>
      <c r="N13" s="43"/>
    </row>
    <row r="14" spans="1:14" s="26" customFormat="1" ht="12.75" customHeight="1">
      <c r="A14" s="48" t="s">
        <v>12</v>
      </c>
      <c r="B14" s="49" t="s">
        <v>13</v>
      </c>
      <c r="C14" s="143">
        <v>257.422257</v>
      </c>
      <c r="D14" s="144">
        <v>82.087093</v>
      </c>
      <c r="E14" s="143">
        <v>238.325078</v>
      </c>
      <c r="F14" s="144">
        <v>107.132346</v>
      </c>
      <c r="G14" s="50">
        <v>92.58138001641404</v>
      </c>
      <c r="H14" s="51">
        <v>130.5105858724952</v>
      </c>
      <c r="I14" s="35"/>
      <c r="J14" s="35"/>
      <c r="K14" s="42"/>
      <c r="L14" s="43"/>
      <c r="M14" s="43"/>
      <c r="N14" s="43"/>
    </row>
    <row r="15" spans="1:14" s="26" customFormat="1" ht="12.75" customHeight="1">
      <c r="A15" s="48" t="s">
        <v>14</v>
      </c>
      <c r="B15" s="49" t="s">
        <v>15</v>
      </c>
      <c r="C15" s="143">
        <v>21.527663</v>
      </c>
      <c r="D15" s="144">
        <v>6.987492</v>
      </c>
      <c r="E15" s="143">
        <v>23.460863</v>
      </c>
      <c r="F15" s="144">
        <v>7.459849</v>
      </c>
      <c r="G15" s="50">
        <v>108.98007368472832</v>
      </c>
      <c r="H15" s="51">
        <v>106.76003636211678</v>
      </c>
      <c r="I15" s="35"/>
      <c r="J15" s="35"/>
      <c r="K15" s="42"/>
      <c r="L15" s="43"/>
      <c r="M15" s="43"/>
      <c r="N15" s="43"/>
    </row>
    <row r="16" spans="1:14" s="26" customFormat="1" ht="12.75" customHeight="1">
      <c r="A16" s="48" t="s">
        <v>16</v>
      </c>
      <c r="B16" s="49" t="s">
        <v>17</v>
      </c>
      <c r="C16" s="143">
        <v>190.519831</v>
      </c>
      <c r="D16" s="144">
        <v>182.532762</v>
      </c>
      <c r="E16" s="143">
        <v>182.408835</v>
      </c>
      <c r="F16" s="144">
        <v>176.002212</v>
      </c>
      <c r="G16" s="50">
        <v>95.74270250113753</v>
      </c>
      <c r="H16" s="51">
        <v>96.42225870663152</v>
      </c>
      <c r="I16" s="35"/>
      <c r="J16" s="35"/>
      <c r="K16" s="42"/>
      <c r="L16" s="43"/>
      <c r="M16" s="43"/>
      <c r="N16" s="43"/>
    </row>
    <row r="17" spans="1:14" s="26" customFormat="1" ht="12.75" customHeight="1">
      <c r="A17" s="48" t="s">
        <v>18</v>
      </c>
      <c r="B17" s="49" t="s">
        <v>19</v>
      </c>
      <c r="C17" s="143">
        <v>13.934091</v>
      </c>
      <c r="D17" s="144">
        <v>6.425501</v>
      </c>
      <c r="E17" s="143">
        <v>17.997287</v>
      </c>
      <c r="F17" s="144">
        <v>7.91891</v>
      </c>
      <c r="G17" s="50">
        <v>129.16010811182443</v>
      </c>
      <c r="H17" s="51">
        <v>123.2419075181842</v>
      </c>
      <c r="I17" s="35"/>
      <c r="J17" s="35"/>
      <c r="K17" s="42"/>
      <c r="L17" s="43"/>
      <c r="M17" s="43"/>
      <c r="N17" s="43"/>
    </row>
    <row r="18" spans="1:14" s="26" customFormat="1" ht="12.75" customHeight="1">
      <c r="A18" s="48" t="s">
        <v>20</v>
      </c>
      <c r="B18" s="49" t="s">
        <v>21</v>
      </c>
      <c r="C18" s="143">
        <v>38.772525</v>
      </c>
      <c r="D18" s="144">
        <v>6.87109</v>
      </c>
      <c r="E18" s="143">
        <v>42.897349</v>
      </c>
      <c r="F18" s="144">
        <v>6.917354</v>
      </c>
      <c r="G18" s="50">
        <v>110.63852302629245</v>
      </c>
      <c r="H18" s="51">
        <v>100.67331384103542</v>
      </c>
      <c r="I18" s="35"/>
      <c r="J18" s="35"/>
      <c r="K18" s="42"/>
      <c r="L18" s="43"/>
      <c r="M18" s="43"/>
      <c r="N18" s="43"/>
    </row>
    <row r="19" spans="1:14" s="26" customFormat="1" ht="12.75" customHeight="1">
      <c r="A19" s="48" t="s">
        <v>22</v>
      </c>
      <c r="B19" s="49" t="s">
        <v>23</v>
      </c>
      <c r="C19" s="143">
        <v>140.380909</v>
      </c>
      <c r="D19" s="144">
        <v>22.940192</v>
      </c>
      <c r="E19" s="143">
        <v>122.991452</v>
      </c>
      <c r="F19" s="144">
        <v>28.14507</v>
      </c>
      <c r="G19" s="50">
        <v>87.61266248817351</v>
      </c>
      <c r="H19" s="51">
        <v>122.68890338842849</v>
      </c>
      <c r="I19" s="35"/>
      <c r="J19" s="35"/>
      <c r="K19" s="42"/>
      <c r="L19" s="43"/>
      <c r="M19" s="43"/>
      <c r="N19" s="43"/>
    </row>
    <row r="20" spans="1:14" s="26" customFormat="1" ht="12.75" customHeight="1">
      <c r="A20" s="48" t="s">
        <v>24</v>
      </c>
      <c r="B20" s="49" t="s">
        <v>25</v>
      </c>
      <c r="C20" s="143">
        <v>128.830054</v>
      </c>
      <c r="D20" s="144">
        <v>32.633468</v>
      </c>
      <c r="E20" s="143">
        <v>141.137428</v>
      </c>
      <c r="F20" s="144">
        <v>36.176115</v>
      </c>
      <c r="G20" s="50">
        <v>109.55318547021646</v>
      </c>
      <c r="H20" s="51">
        <v>110.85587042112716</v>
      </c>
      <c r="I20" s="35"/>
      <c r="J20" s="35"/>
      <c r="K20" s="42"/>
      <c r="L20" s="43"/>
      <c r="M20" s="43"/>
      <c r="N20" s="43"/>
    </row>
    <row r="21" spans="1:14" s="26" customFormat="1" ht="12.75" customHeight="1">
      <c r="A21" s="48" t="s">
        <v>26</v>
      </c>
      <c r="B21" s="49" t="s">
        <v>27</v>
      </c>
      <c r="C21" s="143">
        <v>117.789604</v>
      </c>
      <c r="D21" s="144">
        <v>72.51866</v>
      </c>
      <c r="E21" s="143">
        <v>129.774672</v>
      </c>
      <c r="F21" s="145">
        <v>112.79349</v>
      </c>
      <c r="G21" s="50">
        <v>110.17497944895037</v>
      </c>
      <c r="H21" s="51">
        <v>155.5371955300884</v>
      </c>
      <c r="I21" s="35"/>
      <c r="J21" s="35"/>
      <c r="K21" s="42"/>
      <c r="L21" s="43"/>
      <c r="M21" s="43"/>
      <c r="N21" s="43"/>
    </row>
    <row r="22" spans="1:14" s="26" customFormat="1" ht="12.75" customHeight="1">
      <c r="A22" s="52" t="s">
        <v>28</v>
      </c>
      <c r="B22" s="53" t="s">
        <v>29</v>
      </c>
      <c r="C22" s="146">
        <v>110.950684</v>
      </c>
      <c r="D22" s="147">
        <v>219.729858</v>
      </c>
      <c r="E22" s="146">
        <v>80.877958</v>
      </c>
      <c r="F22" s="147">
        <v>218.679145</v>
      </c>
      <c r="G22" s="54">
        <v>72.89541180295925</v>
      </c>
      <c r="H22" s="55">
        <v>99.52181601100384</v>
      </c>
      <c r="I22" s="35"/>
      <c r="J22" s="35"/>
      <c r="K22" s="42"/>
      <c r="L22" s="43"/>
      <c r="M22" s="43"/>
      <c r="N22" s="43"/>
    </row>
    <row r="23" spans="1:14" s="26" customFormat="1" ht="12.75" customHeight="1">
      <c r="A23" s="44" t="s">
        <v>30</v>
      </c>
      <c r="B23" s="56" t="s">
        <v>31</v>
      </c>
      <c r="C23" s="141">
        <v>27.709221</v>
      </c>
      <c r="D23" s="142">
        <v>88.788344</v>
      </c>
      <c r="E23" s="141">
        <v>27.423881</v>
      </c>
      <c r="F23" s="142">
        <v>97.060093</v>
      </c>
      <c r="G23" s="57">
        <v>98.97023449342008</v>
      </c>
      <c r="H23" s="47">
        <v>109.31625552110759</v>
      </c>
      <c r="I23" s="35"/>
      <c r="J23" s="35"/>
      <c r="K23" s="42"/>
      <c r="L23" s="43"/>
      <c r="M23" s="43"/>
      <c r="N23" s="43"/>
    </row>
    <row r="24" spans="1:14" s="26" customFormat="1" ht="12.75" customHeight="1">
      <c r="A24" s="48" t="s">
        <v>32</v>
      </c>
      <c r="B24" s="49" t="s">
        <v>33</v>
      </c>
      <c r="C24" s="143">
        <v>88.868064</v>
      </c>
      <c r="D24" s="144">
        <v>220.262745</v>
      </c>
      <c r="E24" s="143">
        <v>107.246044</v>
      </c>
      <c r="F24" s="144">
        <v>268.756446</v>
      </c>
      <c r="G24" s="50">
        <v>120.68007242736827</v>
      </c>
      <c r="H24" s="51">
        <v>122.01629739972594</v>
      </c>
      <c r="I24" s="35"/>
      <c r="J24" s="35"/>
      <c r="K24" s="42"/>
      <c r="L24" s="43"/>
      <c r="M24" s="43"/>
      <c r="N24" s="43"/>
    </row>
    <row r="25" spans="1:14" s="26" customFormat="1" ht="12.75" customHeight="1">
      <c r="A25" s="48" t="s">
        <v>34</v>
      </c>
      <c r="B25" s="58" t="s">
        <v>35</v>
      </c>
      <c r="C25" s="143">
        <v>5.893384</v>
      </c>
      <c r="D25" s="144">
        <v>0.485967</v>
      </c>
      <c r="E25" s="143">
        <v>6.501557</v>
      </c>
      <c r="F25" s="144">
        <v>0.538256</v>
      </c>
      <c r="G25" s="50">
        <v>110.31958888136255</v>
      </c>
      <c r="H25" s="51">
        <v>110.7597841005665</v>
      </c>
      <c r="I25" s="35"/>
      <c r="J25" s="35"/>
      <c r="K25" s="42"/>
      <c r="L25" s="43"/>
      <c r="M25" s="43"/>
      <c r="N25" s="43"/>
    </row>
    <row r="26" spans="1:14" s="26" customFormat="1" ht="12.75" customHeight="1">
      <c r="A26" s="48" t="s">
        <v>36</v>
      </c>
      <c r="B26" s="58" t="s">
        <v>37</v>
      </c>
      <c r="C26" s="143">
        <v>0.973678</v>
      </c>
      <c r="D26" s="144">
        <v>0.392948</v>
      </c>
      <c r="E26" s="143">
        <v>0.426464</v>
      </c>
      <c r="F26" s="144">
        <v>0.212346</v>
      </c>
      <c r="G26" s="50">
        <v>43.799284773816396</v>
      </c>
      <c r="H26" s="51">
        <v>54.03921129513319</v>
      </c>
      <c r="I26" s="35"/>
      <c r="J26" s="35"/>
      <c r="K26" s="42"/>
      <c r="L26" s="43"/>
      <c r="M26" s="43"/>
      <c r="N26" s="43"/>
    </row>
    <row r="27" spans="1:14" s="26" customFormat="1" ht="12.75" customHeight="1">
      <c r="A27" s="48" t="s">
        <v>38</v>
      </c>
      <c r="B27" s="58" t="s">
        <v>39</v>
      </c>
      <c r="C27" s="143">
        <v>158.119522</v>
      </c>
      <c r="D27" s="144">
        <v>100.471096</v>
      </c>
      <c r="E27" s="143">
        <v>227.212759</v>
      </c>
      <c r="F27" s="144">
        <v>193.681173</v>
      </c>
      <c r="G27" s="50">
        <v>143.69684155761615</v>
      </c>
      <c r="H27" s="51">
        <v>192.77302698081448</v>
      </c>
      <c r="I27" s="35"/>
      <c r="J27" s="35"/>
      <c r="K27" s="42"/>
      <c r="L27" s="43"/>
      <c r="M27" s="43"/>
      <c r="N27" s="43"/>
    </row>
    <row r="28" spans="1:14" s="26" customFormat="1" ht="12.75" customHeight="1">
      <c r="A28" s="48" t="s">
        <v>40</v>
      </c>
      <c r="B28" s="58" t="s">
        <v>41</v>
      </c>
      <c r="C28" s="143">
        <v>89.156671</v>
      </c>
      <c r="D28" s="144">
        <v>33.032641</v>
      </c>
      <c r="E28" s="143">
        <v>161.490978</v>
      </c>
      <c r="F28" s="144">
        <v>37.292951</v>
      </c>
      <c r="G28" s="50">
        <v>181.1316822271213</v>
      </c>
      <c r="H28" s="51">
        <v>112.89727333639476</v>
      </c>
      <c r="I28" s="35"/>
      <c r="J28" s="35"/>
      <c r="K28" s="42"/>
      <c r="L28" s="43"/>
      <c r="M28" s="43"/>
      <c r="N28" s="43"/>
    </row>
    <row r="29" spans="1:14" s="26" customFormat="1" ht="12.75" customHeight="1">
      <c r="A29" s="48" t="s">
        <v>42</v>
      </c>
      <c r="B29" s="58" t="s">
        <v>43</v>
      </c>
      <c r="C29" s="143">
        <v>132.381991</v>
      </c>
      <c r="D29" s="144">
        <v>226.425382</v>
      </c>
      <c r="E29" s="143">
        <v>209.548183</v>
      </c>
      <c r="F29" s="144">
        <v>387.506197</v>
      </c>
      <c r="G29" s="50">
        <v>158.29055101611215</v>
      </c>
      <c r="H29" s="51">
        <v>171.14079418887763</v>
      </c>
      <c r="I29" s="35"/>
      <c r="J29" s="35"/>
      <c r="K29" s="42"/>
      <c r="L29" s="43"/>
      <c r="M29" s="43"/>
      <c r="N29" s="43"/>
    </row>
    <row r="30" spans="1:14" s="26" customFormat="1" ht="12.75" customHeight="1">
      <c r="A30" s="48" t="s">
        <v>44</v>
      </c>
      <c r="B30" s="58" t="s">
        <v>45</v>
      </c>
      <c r="C30" s="143">
        <v>93.426702</v>
      </c>
      <c r="D30" s="144">
        <v>114.19594</v>
      </c>
      <c r="E30" s="143">
        <v>112.442505</v>
      </c>
      <c r="F30" s="144">
        <v>96.556743</v>
      </c>
      <c r="G30" s="50">
        <v>120.35371322429853</v>
      </c>
      <c r="H30" s="51">
        <v>84.55356906734163</v>
      </c>
      <c r="I30" s="35"/>
      <c r="J30" s="35"/>
      <c r="K30" s="42"/>
      <c r="L30" s="43"/>
      <c r="M30" s="43"/>
      <c r="N30" s="43"/>
    </row>
    <row r="31" spans="1:14" s="26" customFormat="1" ht="12.75" customHeight="1">
      <c r="A31" s="48" t="s">
        <v>46</v>
      </c>
      <c r="B31" s="58" t="s">
        <v>47</v>
      </c>
      <c r="C31" s="143">
        <v>145.376019</v>
      </c>
      <c r="D31" s="144">
        <v>56.313755</v>
      </c>
      <c r="E31" s="143">
        <v>144.168787</v>
      </c>
      <c r="F31" s="144">
        <v>61.903734</v>
      </c>
      <c r="G31" s="50">
        <v>99.16957968150166</v>
      </c>
      <c r="H31" s="51">
        <v>109.92648954061046</v>
      </c>
      <c r="I31" s="35"/>
      <c r="J31" s="35"/>
      <c r="K31" s="42"/>
      <c r="L31" s="43"/>
      <c r="M31" s="43"/>
      <c r="N31" s="43"/>
    </row>
    <row r="32" spans="1:14" s="26" customFormat="1" ht="12.75" customHeight="1">
      <c r="A32" s="59" t="s">
        <v>48</v>
      </c>
      <c r="B32" s="60" t="s">
        <v>49</v>
      </c>
      <c r="C32" s="148">
        <v>82.302619</v>
      </c>
      <c r="D32" s="149">
        <v>30.41258</v>
      </c>
      <c r="E32" s="148">
        <v>91.528845</v>
      </c>
      <c r="F32" s="149">
        <v>33.800972</v>
      </c>
      <c r="G32" s="61">
        <v>111.2101244311557</v>
      </c>
      <c r="H32" s="62">
        <v>111.14141582200526</v>
      </c>
      <c r="I32" s="35"/>
      <c r="J32" s="35"/>
      <c r="K32" s="42"/>
      <c r="L32" s="43"/>
      <c r="M32" s="43"/>
      <c r="N32" s="43"/>
    </row>
    <row r="33" spans="1:14" s="26" customFormat="1" ht="12.75" customHeight="1">
      <c r="A33" s="63" t="s">
        <v>50</v>
      </c>
      <c r="B33" s="64" t="s">
        <v>51</v>
      </c>
      <c r="C33" s="150">
        <v>146.813418</v>
      </c>
      <c r="D33" s="145">
        <v>93.363575</v>
      </c>
      <c r="E33" s="150">
        <v>159.469523</v>
      </c>
      <c r="F33" s="145">
        <v>77.071624</v>
      </c>
      <c r="G33" s="65">
        <v>108.62053698661249</v>
      </c>
      <c r="H33" s="66">
        <v>82.5499923283786</v>
      </c>
      <c r="I33" s="35"/>
      <c r="J33" s="35"/>
      <c r="K33" s="42"/>
      <c r="L33" s="43"/>
      <c r="M33" s="43"/>
      <c r="N33" s="43"/>
    </row>
    <row r="34" spans="1:14" s="26" customFormat="1" ht="12.75" customHeight="1">
      <c r="A34" s="48" t="s">
        <v>52</v>
      </c>
      <c r="B34" s="58" t="s">
        <v>53</v>
      </c>
      <c r="C34" s="143">
        <v>200.14427</v>
      </c>
      <c r="D34" s="144">
        <v>118.142827</v>
      </c>
      <c r="E34" s="143">
        <v>172.868837</v>
      </c>
      <c r="F34" s="144">
        <v>125.487354</v>
      </c>
      <c r="G34" s="50">
        <v>86.37211397558372</v>
      </c>
      <c r="H34" s="51">
        <v>106.21665080013702</v>
      </c>
      <c r="I34" s="35"/>
      <c r="J34" s="35"/>
      <c r="K34" s="42"/>
      <c r="L34" s="43"/>
      <c r="M34" s="43"/>
      <c r="N34" s="43"/>
    </row>
    <row r="35" spans="1:14" s="26" customFormat="1" ht="12.75" customHeight="1">
      <c r="A35" s="48" t="s">
        <v>54</v>
      </c>
      <c r="B35" s="58" t="s">
        <v>55</v>
      </c>
      <c r="C35" s="143">
        <v>91.271134</v>
      </c>
      <c r="D35" s="144">
        <v>46.000182</v>
      </c>
      <c r="E35" s="143">
        <v>101.636014</v>
      </c>
      <c r="F35" s="144">
        <v>63.842521</v>
      </c>
      <c r="G35" s="50">
        <v>111.35614245792102</v>
      </c>
      <c r="H35" s="51">
        <v>138.7875400145156</v>
      </c>
      <c r="I35" s="35"/>
      <c r="J35" s="35"/>
      <c r="K35" s="42"/>
      <c r="L35" s="43"/>
      <c r="M35" s="43"/>
      <c r="N35" s="43"/>
    </row>
    <row r="36" spans="1:14" s="26" customFormat="1" ht="12.75" customHeight="1">
      <c r="A36" s="48" t="s">
        <v>56</v>
      </c>
      <c r="B36" s="58" t="s">
        <v>57</v>
      </c>
      <c r="C36" s="143">
        <v>76.2765</v>
      </c>
      <c r="D36" s="144">
        <v>8.39011</v>
      </c>
      <c r="E36" s="143">
        <v>71.437153</v>
      </c>
      <c r="F36" s="144">
        <v>2.81118</v>
      </c>
      <c r="G36" s="50">
        <v>93.65552037652488</v>
      </c>
      <c r="H36" s="51">
        <v>33.505877753688566</v>
      </c>
      <c r="I36" s="35"/>
      <c r="J36" s="35"/>
      <c r="K36" s="42"/>
      <c r="L36" s="43"/>
      <c r="M36" s="43"/>
      <c r="N36" s="43"/>
    </row>
    <row r="37" spans="1:14" s="26" customFormat="1" ht="12.75" customHeight="1">
      <c r="A37" s="48" t="s">
        <v>58</v>
      </c>
      <c r="B37" s="58" t="s">
        <v>59</v>
      </c>
      <c r="C37" s="143">
        <v>94.108028</v>
      </c>
      <c r="D37" s="144">
        <v>182.693772</v>
      </c>
      <c r="E37" s="143">
        <v>93.238766</v>
      </c>
      <c r="F37" s="144">
        <v>171.240477</v>
      </c>
      <c r="G37" s="50">
        <v>99.07631472205537</v>
      </c>
      <c r="H37" s="51">
        <v>93.7308782480007</v>
      </c>
      <c r="I37" s="35"/>
      <c r="J37" s="35"/>
      <c r="K37" s="42"/>
      <c r="L37" s="43"/>
      <c r="M37" s="43"/>
      <c r="N37" s="43"/>
    </row>
    <row r="38" spans="1:14" s="26" customFormat="1" ht="12.75" customHeight="1">
      <c r="A38" s="48" t="s">
        <v>60</v>
      </c>
      <c r="B38" s="58" t="s">
        <v>61</v>
      </c>
      <c r="C38" s="143">
        <v>381.192468</v>
      </c>
      <c r="D38" s="144">
        <v>35.088671</v>
      </c>
      <c r="E38" s="143">
        <v>390.884609</v>
      </c>
      <c r="F38" s="144">
        <v>28.378674</v>
      </c>
      <c r="G38" s="50">
        <v>102.54258460321938</v>
      </c>
      <c r="H38" s="51">
        <v>80.87702723195189</v>
      </c>
      <c r="I38" s="35"/>
      <c r="J38" s="35"/>
      <c r="K38" s="42"/>
      <c r="L38" s="43"/>
      <c r="M38" s="43"/>
      <c r="N38" s="43"/>
    </row>
    <row r="39" spans="1:14" s="26" customFormat="1" ht="12.75" customHeight="1">
      <c r="A39" s="48" t="s">
        <v>62</v>
      </c>
      <c r="B39" s="58" t="s">
        <v>63</v>
      </c>
      <c r="C39" s="143">
        <v>5316.584367</v>
      </c>
      <c r="D39" s="144">
        <v>2429.703043</v>
      </c>
      <c r="E39" s="143">
        <v>4989.082951</v>
      </c>
      <c r="F39" s="144">
        <v>2401.226894</v>
      </c>
      <c r="G39" s="50">
        <v>93.84000340457685</v>
      </c>
      <c r="H39" s="51">
        <v>98.82799879260801</v>
      </c>
      <c r="I39" s="35"/>
      <c r="J39" s="35"/>
      <c r="K39" s="42"/>
      <c r="L39" s="43"/>
      <c r="M39" s="43"/>
      <c r="N39" s="43"/>
    </row>
    <row r="40" spans="1:14" s="26" customFormat="1" ht="12.75" customHeight="1">
      <c r="A40" s="48" t="s">
        <v>64</v>
      </c>
      <c r="B40" s="58" t="s">
        <v>65</v>
      </c>
      <c r="C40" s="143">
        <v>212.233644</v>
      </c>
      <c r="D40" s="144">
        <v>112.258915</v>
      </c>
      <c r="E40" s="143">
        <v>234.235613</v>
      </c>
      <c r="F40" s="144">
        <v>105.150639</v>
      </c>
      <c r="G40" s="50">
        <v>110.36686200421646</v>
      </c>
      <c r="H40" s="51">
        <v>93.66796302992951</v>
      </c>
      <c r="I40" s="35"/>
      <c r="J40" s="35"/>
      <c r="K40" s="42"/>
      <c r="L40" s="43"/>
      <c r="M40" s="43"/>
      <c r="N40" s="43"/>
    </row>
    <row r="41" spans="1:14" s="26" customFormat="1" ht="12.75" customHeight="1">
      <c r="A41" s="48" t="s">
        <v>66</v>
      </c>
      <c r="B41" s="58" t="s">
        <v>67</v>
      </c>
      <c r="C41" s="143">
        <v>299.107312</v>
      </c>
      <c r="D41" s="144">
        <v>213.080719</v>
      </c>
      <c r="E41" s="143">
        <v>239.362376</v>
      </c>
      <c r="F41" s="144">
        <v>211.793606</v>
      </c>
      <c r="G41" s="50">
        <v>80.02558493120357</v>
      </c>
      <c r="H41" s="51">
        <v>99.39595050831419</v>
      </c>
      <c r="I41" s="35"/>
      <c r="J41" s="35"/>
      <c r="K41" s="42"/>
      <c r="L41" s="43"/>
      <c r="M41" s="43"/>
      <c r="N41" s="43"/>
    </row>
    <row r="42" spans="1:14" s="26" customFormat="1" ht="12.75" customHeight="1">
      <c r="A42" s="52" t="s">
        <v>68</v>
      </c>
      <c r="B42" s="67" t="s">
        <v>69</v>
      </c>
      <c r="C42" s="146">
        <v>1002.838697</v>
      </c>
      <c r="D42" s="147">
        <v>246.423675</v>
      </c>
      <c r="E42" s="146">
        <v>909.261583</v>
      </c>
      <c r="F42" s="147">
        <v>190.721865</v>
      </c>
      <c r="G42" s="54">
        <v>90.66877711441165</v>
      </c>
      <c r="H42" s="55">
        <v>77.39591782323674</v>
      </c>
      <c r="I42" s="35"/>
      <c r="J42" s="35"/>
      <c r="K42" s="42"/>
      <c r="L42" s="43"/>
      <c r="M42" s="43"/>
      <c r="N42" s="43"/>
    </row>
    <row r="43" spans="1:14" s="26" customFormat="1" ht="12.75" customHeight="1">
      <c r="A43" s="44" t="s">
        <v>70</v>
      </c>
      <c r="B43" s="68" t="s">
        <v>71</v>
      </c>
      <c r="C43" s="141">
        <v>79.987507</v>
      </c>
      <c r="D43" s="142">
        <v>158.633749</v>
      </c>
      <c r="E43" s="141">
        <v>108.761217</v>
      </c>
      <c r="F43" s="142">
        <v>153.769914</v>
      </c>
      <c r="G43" s="57">
        <v>135.9727550953676</v>
      </c>
      <c r="H43" s="47">
        <v>96.93392167135885</v>
      </c>
      <c r="I43" s="35"/>
      <c r="J43" s="35"/>
      <c r="K43" s="42"/>
      <c r="L43" s="43"/>
      <c r="M43" s="43"/>
      <c r="N43" s="43"/>
    </row>
    <row r="44" spans="1:14" s="26" customFormat="1" ht="12.75" customHeight="1">
      <c r="A44" s="48" t="s">
        <v>72</v>
      </c>
      <c r="B44" s="58" t="s">
        <v>73</v>
      </c>
      <c r="C44" s="143">
        <v>253.373584</v>
      </c>
      <c r="D44" s="144">
        <v>64.876492</v>
      </c>
      <c r="E44" s="143">
        <v>259.032843</v>
      </c>
      <c r="F44" s="144">
        <v>62.540924</v>
      </c>
      <c r="G44" s="50">
        <v>102.2335631483983</v>
      </c>
      <c r="H44" s="51">
        <v>96.3999779766144</v>
      </c>
      <c r="I44" s="35"/>
      <c r="J44" s="35"/>
      <c r="K44" s="42"/>
      <c r="L44" s="43"/>
      <c r="M44" s="43"/>
      <c r="N44" s="43"/>
    </row>
    <row r="45" spans="1:14" s="26" customFormat="1" ht="12.75" customHeight="1">
      <c r="A45" s="48" t="s">
        <v>74</v>
      </c>
      <c r="B45" s="58" t="s">
        <v>75</v>
      </c>
      <c r="C45" s="143">
        <v>163.284479</v>
      </c>
      <c r="D45" s="144">
        <v>158.287161</v>
      </c>
      <c r="E45" s="143">
        <v>151.692343</v>
      </c>
      <c r="F45" s="144">
        <v>200.277937</v>
      </c>
      <c r="G45" s="50">
        <v>92.90065040413302</v>
      </c>
      <c r="H45" s="51">
        <v>126.52822612694405</v>
      </c>
      <c r="I45" s="35"/>
      <c r="J45" s="35"/>
      <c r="K45" s="42"/>
      <c r="L45" s="43"/>
      <c r="M45" s="43"/>
      <c r="N45" s="43"/>
    </row>
    <row r="46" spans="1:14" s="26" customFormat="1" ht="12.75" customHeight="1">
      <c r="A46" s="48" t="s">
        <v>76</v>
      </c>
      <c r="B46" s="58" t="s">
        <v>77</v>
      </c>
      <c r="C46" s="143">
        <v>122.387529</v>
      </c>
      <c r="D46" s="144">
        <v>44.257233</v>
      </c>
      <c r="E46" s="143">
        <v>118.283333</v>
      </c>
      <c r="F46" s="144">
        <v>46.316575</v>
      </c>
      <c r="G46" s="50">
        <v>96.64655701971073</v>
      </c>
      <c r="H46" s="51">
        <v>104.65311963809395</v>
      </c>
      <c r="I46" s="35"/>
      <c r="J46" s="35"/>
      <c r="K46" s="42"/>
      <c r="L46" s="43"/>
      <c r="M46" s="43"/>
      <c r="N46" s="43"/>
    </row>
    <row r="47" spans="1:14" s="26" customFormat="1" ht="12.75" customHeight="1">
      <c r="A47" s="48" t="s">
        <v>78</v>
      </c>
      <c r="B47" s="58" t="s">
        <v>79</v>
      </c>
      <c r="C47" s="143">
        <v>41.621434</v>
      </c>
      <c r="D47" s="144">
        <v>25.562791</v>
      </c>
      <c r="E47" s="143">
        <v>44.484156</v>
      </c>
      <c r="F47" s="144">
        <v>26.857804</v>
      </c>
      <c r="G47" s="50">
        <v>106.87799944615075</v>
      </c>
      <c r="H47" s="51">
        <v>105.0660078549326</v>
      </c>
      <c r="I47" s="35"/>
      <c r="J47" s="35"/>
      <c r="K47" s="42"/>
      <c r="L47" s="43"/>
      <c r="M47" s="43"/>
      <c r="N47" s="43"/>
    </row>
    <row r="48" spans="1:14" s="26" customFormat="1" ht="12.75" customHeight="1">
      <c r="A48" s="48" t="s">
        <v>80</v>
      </c>
      <c r="B48" s="58" t="s">
        <v>81</v>
      </c>
      <c r="C48" s="143">
        <v>4.461767</v>
      </c>
      <c r="D48" s="144">
        <v>0.388205</v>
      </c>
      <c r="E48" s="143">
        <v>3.733267</v>
      </c>
      <c r="F48" s="144">
        <v>1.145716</v>
      </c>
      <c r="G48" s="50">
        <v>83.6723880919824</v>
      </c>
      <c r="H48" s="51">
        <v>295.1316958823302</v>
      </c>
      <c r="I48" s="35"/>
      <c r="J48" s="35"/>
      <c r="K48" s="42"/>
      <c r="L48" s="43"/>
      <c r="M48" s="43"/>
      <c r="N48" s="43"/>
    </row>
    <row r="49" spans="1:14" s="26" customFormat="1" ht="12.75" customHeight="1">
      <c r="A49" s="48" t="s">
        <v>82</v>
      </c>
      <c r="B49" s="58" t="s">
        <v>83</v>
      </c>
      <c r="C49" s="143">
        <v>15.570523</v>
      </c>
      <c r="D49" s="144">
        <v>4.452461</v>
      </c>
      <c r="E49" s="143">
        <v>14.387593</v>
      </c>
      <c r="F49" s="144">
        <v>4.720348</v>
      </c>
      <c r="G49" s="50">
        <v>92.40276001005233</v>
      </c>
      <c r="H49" s="51">
        <v>106.01660519878784</v>
      </c>
      <c r="I49" s="35"/>
      <c r="J49" s="35"/>
      <c r="K49" s="42"/>
      <c r="L49" s="43"/>
      <c r="M49" s="43"/>
      <c r="N49" s="43"/>
    </row>
    <row r="50" spans="1:14" s="26" customFormat="1" ht="12.75" customHeight="1">
      <c r="A50" s="48" t="s">
        <v>84</v>
      </c>
      <c r="B50" s="58" t="s">
        <v>85</v>
      </c>
      <c r="C50" s="143">
        <v>286.150056</v>
      </c>
      <c r="D50" s="144">
        <v>134.42902</v>
      </c>
      <c r="E50" s="143">
        <v>292.497601</v>
      </c>
      <c r="F50" s="144">
        <v>127.429116</v>
      </c>
      <c r="G50" s="50">
        <v>102.21825747257584</v>
      </c>
      <c r="H50" s="51">
        <v>94.79286243401907</v>
      </c>
      <c r="I50" s="35"/>
      <c r="J50" s="35"/>
      <c r="K50" s="42"/>
      <c r="L50" s="43"/>
      <c r="M50" s="43"/>
      <c r="N50" s="43"/>
    </row>
    <row r="51" spans="1:14" s="26" customFormat="1" ht="12.75" customHeight="1">
      <c r="A51" s="48" t="s">
        <v>86</v>
      </c>
      <c r="B51" s="58" t="s">
        <v>87</v>
      </c>
      <c r="C51" s="143">
        <v>1429.914306</v>
      </c>
      <c r="D51" s="144">
        <v>1223.80195</v>
      </c>
      <c r="E51" s="143">
        <v>1561.315026</v>
      </c>
      <c r="F51" s="144">
        <v>1142.625081</v>
      </c>
      <c r="G51" s="50">
        <v>109.18941222202166</v>
      </c>
      <c r="H51" s="51">
        <v>93.36682957565151</v>
      </c>
      <c r="I51" s="35"/>
      <c r="J51" s="35"/>
      <c r="K51" s="42"/>
      <c r="L51" s="43"/>
      <c r="M51" s="43"/>
      <c r="N51" s="43"/>
    </row>
    <row r="52" spans="1:14" s="26" customFormat="1" ht="12.75" customHeight="1">
      <c r="A52" s="59" t="s">
        <v>88</v>
      </c>
      <c r="B52" s="60" t="s">
        <v>89</v>
      </c>
      <c r="C52" s="148">
        <v>716.508982</v>
      </c>
      <c r="D52" s="149">
        <v>895.242349</v>
      </c>
      <c r="E52" s="148">
        <v>731.389829</v>
      </c>
      <c r="F52" s="149">
        <v>1025.765037</v>
      </c>
      <c r="G52" s="61">
        <v>102.0768542159043</v>
      </c>
      <c r="H52" s="62">
        <v>114.57959268189175</v>
      </c>
      <c r="I52" s="35"/>
      <c r="J52" s="35"/>
      <c r="K52" s="42"/>
      <c r="L52" s="43"/>
      <c r="M52" s="43"/>
      <c r="N52" s="43"/>
    </row>
    <row r="53" spans="1:14" s="26" customFormat="1" ht="12.75" customHeight="1">
      <c r="A53" s="63" t="s">
        <v>90</v>
      </c>
      <c r="B53" s="64" t="s">
        <v>91</v>
      </c>
      <c r="C53" s="150">
        <v>115.034934</v>
      </c>
      <c r="D53" s="145">
        <v>47.562702</v>
      </c>
      <c r="E53" s="150">
        <v>129.212823</v>
      </c>
      <c r="F53" s="145">
        <v>77.464314</v>
      </c>
      <c r="G53" s="65">
        <v>112.32485516095483</v>
      </c>
      <c r="H53" s="66">
        <v>162.86777399652357</v>
      </c>
      <c r="I53" s="35"/>
      <c r="J53" s="35"/>
      <c r="K53" s="42"/>
      <c r="L53" s="43"/>
      <c r="M53" s="43"/>
      <c r="N53" s="43"/>
    </row>
    <row r="54" spans="1:14" s="26" customFormat="1" ht="12.75" customHeight="1">
      <c r="A54" s="48" t="s">
        <v>92</v>
      </c>
      <c r="B54" s="58" t="s">
        <v>93</v>
      </c>
      <c r="C54" s="143">
        <v>61.719443</v>
      </c>
      <c r="D54" s="144">
        <v>72.810682</v>
      </c>
      <c r="E54" s="143">
        <v>59.900476</v>
      </c>
      <c r="F54" s="144">
        <v>80.005881</v>
      </c>
      <c r="G54" s="50">
        <v>97.05284605371438</v>
      </c>
      <c r="H54" s="51">
        <v>109.88206510687539</v>
      </c>
      <c r="I54" s="35"/>
      <c r="J54" s="35"/>
      <c r="K54" s="42"/>
      <c r="L54" s="43"/>
      <c r="M54" s="43"/>
      <c r="N54" s="43"/>
    </row>
    <row r="55" spans="1:14" s="26" customFormat="1" ht="12.75" customHeight="1">
      <c r="A55" s="48" t="s">
        <v>94</v>
      </c>
      <c r="B55" s="58" t="s">
        <v>95</v>
      </c>
      <c r="C55" s="143">
        <v>1.051017</v>
      </c>
      <c r="D55" s="144">
        <v>0.324016</v>
      </c>
      <c r="E55" s="143">
        <v>1.056431</v>
      </c>
      <c r="F55" s="144">
        <v>0.08214</v>
      </c>
      <c r="G55" s="50">
        <v>100.51512011699143</v>
      </c>
      <c r="H55" s="51">
        <v>25.350599970371835</v>
      </c>
      <c r="I55" s="35"/>
      <c r="J55" s="35"/>
      <c r="K55" s="42"/>
      <c r="L55" s="43"/>
      <c r="M55" s="43"/>
      <c r="N55" s="43"/>
    </row>
    <row r="56" spans="1:14" s="26" customFormat="1" ht="12.75" customHeight="1">
      <c r="A56" s="48" t="s">
        <v>96</v>
      </c>
      <c r="B56" s="58" t="s">
        <v>97</v>
      </c>
      <c r="C56" s="143">
        <v>244.608165</v>
      </c>
      <c r="D56" s="144">
        <v>467.078052</v>
      </c>
      <c r="E56" s="143">
        <v>278.70761</v>
      </c>
      <c r="F56" s="144">
        <v>483.442624</v>
      </c>
      <c r="G56" s="50">
        <v>113.94043612567062</v>
      </c>
      <c r="H56" s="51">
        <v>103.50360543166776</v>
      </c>
      <c r="I56" s="35"/>
      <c r="J56" s="35"/>
      <c r="K56" s="42"/>
      <c r="L56" s="43"/>
      <c r="M56" s="43"/>
      <c r="N56" s="43"/>
    </row>
    <row r="57" spans="1:14" s="26" customFormat="1" ht="12.75" customHeight="1">
      <c r="A57" s="48" t="s">
        <v>98</v>
      </c>
      <c r="B57" s="58" t="s">
        <v>99</v>
      </c>
      <c r="C57" s="143">
        <v>2.819586</v>
      </c>
      <c r="D57" s="144">
        <v>0.220983</v>
      </c>
      <c r="E57" s="143">
        <v>3.747692</v>
      </c>
      <c r="F57" s="144">
        <v>0.145172</v>
      </c>
      <c r="G57" s="50">
        <v>132.91639269027436</v>
      </c>
      <c r="H57" s="51">
        <v>65.69374114750907</v>
      </c>
      <c r="I57" s="35"/>
      <c r="J57" s="35"/>
      <c r="K57" s="42"/>
      <c r="L57" s="43"/>
      <c r="M57" s="43"/>
      <c r="N57" s="43"/>
    </row>
    <row r="58" spans="1:14" s="26" customFormat="1" ht="12.75" customHeight="1">
      <c r="A58" s="48" t="s">
        <v>100</v>
      </c>
      <c r="B58" s="58" t="s">
        <v>101</v>
      </c>
      <c r="C58" s="143">
        <v>2.415798</v>
      </c>
      <c r="D58" s="144">
        <v>1.071481</v>
      </c>
      <c r="E58" s="143">
        <v>2.38278</v>
      </c>
      <c r="F58" s="144">
        <v>0.701805</v>
      </c>
      <c r="G58" s="50">
        <v>98.63324665390068</v>
      </c>
      <c r="H58" s="51">
        <v>65.49859493542117</v>
      </c>
      <c r="I58" s="35"/>
      <c r="J58" s="35"/>
      <c r="K58" s="42"/>
      <c r="L58" s="43"/>
      <c r="M58" s="43"/>
      <c r="N58" s="43"/>
    </row>
    <row r="59" spans="1:14" s="26" customFormat="1" ht="12.75" customHeight="1">
      <c r="A59" s="48" t="s">
        <v>102</v>
      </c>
      <c r="B59" s="58" t="s">
        <v>103</v>
      </c>
      <c r="C59" s="143">
        <v>94.663067</v>
      </c>
      <c r="D59" s="144">
        <v>81.971034</v>
      </c>
      <c r="E59" s="143">
        <v>74.059394</v>
      </c>
      <c r="F59" s="144">
        <v>77.153511</v>
      </c>
      <c r="G59" s="50">
        <v>78.23472907337768</v>
      </c>
      <c r="H59" s="51">
        <v>94.12289590003219</v>
      </c>
      <c r="I59" s="35"/>
      <c r="J59" s="35"/>
      <c r="K59" s="42"/>
      <c r="L59" s="43"/>
      <c r="M59" s="43"/>
      <c r="N59" s="43"/>
    </row>
    <row r="60" spans="1:14" s="26" customFormat="1" ht="12.75" customHeight="1">
      <c r="A60" s="48" t="s">
        <v>104</v>
      </c>
      <c r="B60" s="58" t="s">
        <v>105</v>
      </c>
      <c r="C60" s="143">
        <v>421.988601</v>
      </c>
      <c r="D60" s="144">
        <v>591.281522</v>
      </c>
      <c r="E60" s="143">
        <v>402.552486</v>
      </c>
      <c r="F60" s="144">
        <v>513.705902</v>
      </c>
      <c r="G60" s="50">
        <v>95.39416113280272</v>
      </c>
      <c r="H60" s="51">
        <v>86.88008721503732</v>
      </c>
      <c r="I60" s="35"/>
      <c r="J60" s="35"/>
      <c r="K60" s="42"/>
      <c r="L60" s="43"/>
      <c r="M60" s="43"/>
      <c r="N60" s="43"/>
    </row>
    <row r="61" spans="1:14" s="26" customFormat="1" ht="12.75" customHeight="1">
      <c r="A61" s="48" t="s">
        <v>106</v>
      </c>
      <c r="B61" s="58" t="s">
        <v>107</v>
      </c>
      <c r="C61" s="143">
        <v>87.547396</v>
      </c>
      <c r="D61" s="144">
        <v>123.762165</v>
      </c>
      <c r="E61" s="143">
        <v>74.005813</v>
      </c>
      <c r="F61" s="144">
        <v>124.497287</v>
      </c>
      <c r="G61" s="50">
        <v>84.5322835187468</v>
      </c>
      <c r="H61" s="51">
        <v>100.59397958980436</v>
      </c>
      <c r="I61" s="35"/>
      <c r="J61" s="35"/>
      <c r="K61" s="42"/>
      <c r="L61" s="43"/>
      <c r="M61" s="43"/>
      <c r="N61" s="43"/>
    </row>
    <row r="62" spans="1:14" s="26" customFormat="1" ht="12.75" customHeight="1">
      <c r="A62" s="52" t="s">
        <v>108</v>
      </c>
      <c r="B62" s="67" t="s">
        <v>109</v>
      </c>
      <c r="C62" s="146">
        <v>1.933285</v>
      </c>
      <c r="D62" s="181">
        <v>3.48107</v>
      </c>
      <c r="E62" s="146">
        <v>12.939294</v>
      </c>
      <c r="F62" s="147">
        <v>2.406518</v>
      </c>
      <c r="G62" s="54">
        <v>669.2905598502032</v>
      </c>
      <c r="H62" s="55">
        <v>69.13156012375505</v>
      </c>
      <c r="I62" s="69"/>
      <c r="J62" s="69"/>
      <c r="K62" s="42"/>
      <c r="L62" s="43"/>
      <c r="M62" s="43"/>
      <c r="N62" s="43"/>
    </row>
    <row r="63" spans="1:14" s="26" customFormat="1" ht="12.75" customHeight="1">
      <c r="A63" s="44" t="s">
        <v>110</v>
      </c>
      <c r="B63" s="68" t="s">
        <v>111</v>
      </c>
      <c r="C63" s="141">
        <v>25.619849</v>
      </c>
      <c r="D63" s="182">
        <v>11.236957</v>
      </c>
      <c r="E63" s="141">
        <v>19.97687</v>
      </c>
      <c r="F63" s="142">
        <v>10.646184</v>
      </c>
      <c r="G63" s="57">
        <v>77.97419102665282</v>
      </c>
      <c r="H63" s="47">
        <v>94.74258911910047</v>
      </c>
      <c r="I63" s="69"/>
      <c r="J63" s="69"/>
      <c r="K63" s="42"/>
      <c r="L63" s="43"/>
      <c r="M63" s="43"/>
      <c r="N63" s="43"/>
    </row>
    <row r="64" spans="1:14" s="26" customFormat="1" ht="12.75" customHeight="1">
      <c r="A64" s="48" t="s">
        <v>112</v>
      </c>
      <c r="B64" s="58" t="s">
        <v>113</v>
      </c>
      <c r="C64" s="143">
        <v>59.003443</v>
      </c>
      <c r="D64" s="183">
        <v>26.449554</v>
      </c>
      <c r="E64" s="143">
        <v>56.084385</v>
      </c>
      <c r="F64" s="144">
        <v>27.324869</v>
      </c>
      <c r="G64" s="50">
        <v>95.05273277018766</v>
      </c>
      <c r="H64" s="51">
        <v>103.3093752733978</v>
      </c>
      <c r="I64" s="69"/>
      <c r="J64" s="69"/>
      <c r="K64" s="42"/>
      <c r="L64" s="43"/>
      <c r="M64" s="43"/>
      <c r="N64" s="43"/>
    </row>
    <row r="65" spans="1:14" s="26" customFormat="1" ht="12.75" customHeight="1">
      <c r="A65" s="48" t="s">
        <v>114</v>
      </c>
      <c r="B65" s="58" t="s">
        <v>115</v>
      </c>
      <c r="C65" s="143">
        <v>2.148031</v>
      </c>
      <c r="D65" s="183">
        <v>0.682157</v>
      </c>
      <c r="E65" s="143">
        <v>1.129089</v>
      </c>
      <c r="F65" s="144">
        <v>0.102079</v>
      </c>
      <c r="G65" s="50">
        <v>52.563906200608834</v>
      </c>
      <c r="H65" s="51">
        <v>14.964150481487401</v>
      </c>
      <c r="I65" s="35"/>
      <c r="J65" s="35"/>
      <c r="K65" s="42"/>
      <c r="L65" s="43"/>
      <c r="M65" s="43"/>
      <c r="N65" s="43"/>
    </row>
    <row r="66" spans="1:14" s="26" customFormat="1" ht="12.75" customHeight="1">
      <c r="A66" s="48" t="s">
        <v>116</v>
      </c>
      <c r="B66" s="58" t="s">
        <v>117</v>
      </c>
      <c r="C66" s="143">
        <v>62.280781</v>
      </c>
      <c r="D66" s="183">
        <v>97.518673</v>
      </c>
      <c r="E66" s="143">
        <v>61.911273</v>
      </c>
      <c r="F66" s="144">
        <v>72.521059</v>
      </c>
      <c r="G66" s="50">
        <v>99.4067062196924</v>
      </c>
      <c r="H66" s="51">
        <v>74.36633084619598</v>
      </c>
      <c r="I66" s="35"/>
      <c r="J66" s="35"/>
      <c r="K66" s="42"/>
      <c r="L66" s="43"/>
      <c r="M66" s="43"/>
      <c r="N66" s="43"/>
    </row>
    <row r="67" spans="1:14" s="26" customFormat="1" ht="12.75" customHeight="1">
      <c r="A67" s="48" t="s">
        <v>118</v>
      </c>
      <c r="B67" s="58" t="s">
        <v>119</v>
      </c>
      <c r="C67" s="143">
        <v>47.264391</v>
      </c>
      <c r="D67" s="183">
        <v>37.859429</v>
      </c>
      <c r="E67" s="143">
        <v>62.663031</v>
      </c>
      <c r="F67" s="144">
        <v>57.715502</v>
      </c>
      <c r="G67" s="50">
        <v>132.57979141210132</v>
      </c>
      <c r="H67" s="51">
        <v>152.44683695572905</v>
      </c>
      <c r="I67" s="35"/>
      <c r="J67" s="35"/>
      <c r="K67" s="42"/>
      <c r="L67" s="43"/>
      <c r="M67" s="43"/>
      <c r="N67" s="43"/>
    </row>
    <row r="68" spans="1:14" s="26" customFormat="1" ht="12.75" customHeight="1">
      <c r="A68" s="48" t="s">
        <v>120</v>
      </c>
      <c r="B68" s="58" t="s">
        <v>121</v>
      </c>
      <c r="C68" s="143">
        <v>74.777616</v>
      </c>
      <c r="D68" s="183">
        <v>38.455891</v>
      </c>
      <c r="E68" s="143">
        <v>65.804196</v>
      </c>
      <c r="F68" s="144">
        <v>28.488861</v>
      </c>
      <c r="G68" s="50">
        <v>87.99985813936621</v>
      </c>
      <c r="H68" s="51">
        <v>74.08191634410447</v>
      </c>
      <c r="I68" s="35"/>
      <c r="J68" s="35"/>
      <c r="K68" s="42"/>
      <c r="L68" s="43"/>
      <c r="M68" s="43"/>
      <c r="N68" s="43"/>
    </row>
    <row r="69" spans="1:14" s="26" customFormat="1" ht="12.75" customHeight="1">
      <c r="A69" s="48" t="s">
        <v>122</v>
      </c>
      <c r="B69" s="58" t="s">
        <v>123</v>
      </c>
      <c r="C69" s="143">
        <v>29.982091</v>
      </c>
      <c r="D69" s="183">
        <v>5.167102</v>
      </c>
      <c r="E69" s="143">
        <v>31.391299</v>
      </c>
      <c r="F69" s="144">
        <v>9.358193</v>
      </c>
      <c r="G69" s="50">
        <v>104.70016584233568</v>
      </c>
      <c r="H69" s="51">
        <v>181.111056061986</v>
      </c>
      <c r="I69" s="35"/>
      <c r="J69" s="35"/>
      <c r="K69" s="42"/>
      <c r="L69" s="43"/>
      <c r="M69" s="43"/>
      <c r="N69" s="43"/>
    </row>
    <row r="70" spans="1:14" s="26" customFormat="1" ht="12.75" customHeight="1">
      <c r="A70" s="48" t="s">
        <v>124</v>
      </c>
      <c r="B70" s="58" t="s">
        <v>125</v>
      </c>
      <c r="C70" s="143">
        <v>22.991345</v>
      </c>
      <c r="D70" s="183">
        <v>12.801149</v>
      </c>
      <c r="E70" s="143">
        <v>19.9952</v>
      </c>
      <c r="F70" s="144">
        <v>14.258865</v>
      </c>
      <c r="G70" s="50">
        <v>86.96837875296117</v>
      </c>
      <c r="H70" s="51">
        <v>111.38738405435325</v>
      </c>
      <c r="I70" s="35"/>
      <c r="J70" s="35"/>
      <c r="K70" s="42"/>
      <c r="L70" s="43"/>
      <c r="M70" s="43"/>
      <c r="N70" s="43"/>
    </row>
    <row r="71" spans="1:14" s="26" customFormat="1" ht="12.75" customHeight="1">
      <c r="A71" s="48" t="s">
        <v>126</v>
      </c>
      <c r="B71" s="58" t="s">
        <v>127</v>
      </c>
      <c r="C71" s="143">
        <v>87.212206</v>
      </c>
      <c r="D71" s="183">
        <v>24.075256</v>
      </c>
      <c r="E71" s="143">
        <v>83.380587</v>
      </c>
      <c r="F71" s="144">
        <v>33.648466</v>
      </c>
      <c r="G71" s="50">
        <v>95.60655649508512</v>
      </c>
      <c r="H71" s="51">
        <v>139.7636893248404</v>
      </c>
      <c r="I71" s="35"/>
      <c r="J71" s="35"/>
      <c r="K71" s="42"/>
      <c r="L71" s="43"/>
      <c r="M71" s="43"/>
      <c r="N71" s="43"/>
    </row>
    <row r="72" spans="1:14" s="26" customFormat="1" ht="12.75" customHeight="1">
      <c r="A72" s="59" t="s">
        <v>128</v>
      </c>
      <c r="B72" s="60" t="s">
        <v>129</v>
      </c>
      <c r="C72" s="148">
        <v>22.635384</v>
      </c>
      <c r="D72" s="184">
        <v>32.736399</v>
      </c>
      <c r="E72" s="148">
        <v>19.502719</v>
      </c>
      <c r="F72" s="149">
        <v>38.734898</v>
      </c>
      <c r="G72" s="61">
        <v>86.1603187292957</v>
      </c>
      <c r="H72" s="62">
        <v>118.32363724550157</v>
      </c>
      <c r="I72" s="35"/>
      <c r="J72" s="35"/>
      <c r="K72" s="42"/>
      <c r="L72" s="43"/>
      <c r="M72" s="43"/>
      <c r="N72" s="43"/>
    </row>
    <row r="73" spans="1:14" s="26" customFormat="1" ht="12.75" customHeight="1">
      <c r="A73" s="63" t="s">
        <v>130</v>
      </c>
      <c r="B73" s="64" t="s">
        <v>131</v>
      </c>
      <c r="C73" s="150">
        <v>355.920734</v>
      </c>
      <c r="D73" s="185">
        <v>308.186557</v>
      </c>
      <c r="E73" s="150">
        <v>310.023353</v>
      </c>
      <c r="F73" s="145">
        <v>263.700928</v>
      </c>
      <c r="G73" s="65">
        <v>87.10460599353563</v>
      </c>
      <c r="H73" s="66">
        <v>85.56535708986164</v>
      </c>
      <c r="I73" s="35"/>
      <c r="J73" s="35"/>
      <c r="K73" s="42"/>
      <c r="L73" s="43"/>
      <c r="M73" s="43"/>
      <c r="N73" s="43"/>
    </row>
    <row r="74" spans="1:14" s="26" customFormat="1" ht="12.75" customHeight="1">
      <c r="A74" s="48" t="s">
        <v>132</v>
      </c>
      <c r="B74" s="58" t="s">
        <v>133</v>
      </c>
      <c r="C74" s="143">
        <v>271.420592</v>
      </c>
      <c r="D74" s="183">
        <v>266.540573</v>
      </c>
      <c r="E74" s="143">
        <v>258.332075</v>
      </c>
      <c r="F74" s="144">
        <v>249.430618</v>
      </c>
      <c r="G74" s="50">
        <v>95.1777730261527</v>
      </c>
      <c r="H74" s="51">
        <v>93.58073151587321</v>
      </c>
      <c r="I74" s="35"/>
      <c r="J74" s="35"/>
      <c r="K74" s="42"/>
      <c r="L74" s="43"/>
      <c r="M74" s="43"/>
      <c r="N74" s="43"/>
    </row>
    <row r="75" spans="1:14" s="26" customFormat="1" ht="12.75" customHeight="1">
      <c r="A75" s="48" t="s">
        <v>134</v>
      </c>
      <c r="B75" s="58" t="s">
        <v>135</v>
      </c>
      <c r="C75" s="143">
        <v>90.123064</v>
      </c>
      <c r="D75" s="183">
        <v>66.615073</v>
      </c>
      <c r="E75" s="143">
        <v>64.418954</v>
      </c>
      <c r="F75" s="144">
        <v>57.933926</v>
      </c>
      <c r="G75" s="50">
        <v>71.47887692766416</v>
      </c>
      <c r="H75" s="51">
        <v>86.96819412027065</v>
      </c>
      <c r="I75" s="35"/>
      <c r="J75" s="35"/>
      <c r="K75" s="42"/>
      <c r="L75" s="43"/>
      <c r="M75" s="43"/>
      <c r="N75" s="43"/>
    </row>
    <row r="76" spans="1:14" s="26" customFormat="1" ht="12.75" customHeight="1">
      <c r="A76" s="48" t="s">
        <v>136</v>
      </c>
      <c r="B76" s="58" t="s">
        <v>137</v>
      </c>
      <c r="C76" s="143">
        <v>373.25761</v>
      </c>
      <c r="D76" s="183">
        <v>626.001383</v>
      </c>
      <c r="E76" s="143">
        <v>413.811151</v>
      </c>
      <c r="F76" s="144">
        <v>618.929915</v>
      </c>
      <c r="G76" s="50">
        <v>110.86475932801476</v>
      </c>
      <c r="H76" s="51">
        <v>98.87037501960279</v>
      </c>
      <c r="I76" s="35"/>
      <c r="J76" s="35"/>
      <c r="K76" s="42"/>
      <c r="L76" s="43"/>
      <c r="M76" s="43"/>
      <c r="N76" s="43"/>
    </row>
    <row r="77" spans="1:14" s="26" customFormat="1" ht="12.75" customHeight="1">
      <c r="A77" s="48" t="s">
        <v>138</v>
      </c>
      <c r="B77" s="58" t="s">
        <v>139</v>
      </c>
      <c r="C77" s="143">
        <v>8.585528</v>
      </c>
      <c r="D77" s="183">
        <v>6.441747</v>
      </c>
      <c r="E77" s="143">
        <v>8.364815</v>
      </c>
      <c r="F77" s="144">
        <v>5.603447</v>
      </c>
      <c r="G77" s="50">
        <v>97.42924372269242</v>
      </c>
      <c r="H77" s="51">
        <v>86.98644948334668</v>
      </c>
      <c r="I77" s="35"/>
      <c r="J77" s="35"/>
      <c r="K77" s="42"/>
      <c r="L77" s="43"/>
      <c r="M77" s="43"/>
      <c r="N77" s="43"/>
    </row>
    <row r="78" spans="1:14" s="26" customFormat="1" ht="12.75" customHeight="1">
      <c r="A78" s="48" t="s">
        <v>140</v>
      </c>
      <c r="B78" s="58" t="s">
        <v>141</v>
      </c>
      <c r="C78" s="143">
        <v>4.100515</v>
      </c>
      <c r="D78" s="183">
        <v>5.541236</v>
      </c>
      <c r="E78" s="143">
        <v>3.594943</v>
      </c>
      <c r="F78" s="144">
        <v>6.601815</v>
      </c>
      <c r="G78" s="50">
        <v>87.67052431219007</v>
      </c>
      <c r="H78" s="51">
        <v>119.1397551015694</v>
      </c>
      <c r="I78" s="35"/>
      <c r="J78" s="35"/>
      <c r="K78" s="42"/>
      <c r="L78" s="43"/>
      <c r="M78" s="43"/>
      <c r="N78" s="43"/>
    </row>
    <row r="79" spans="1:14" s="26" customFormat="1" ht="12.75" customHeight="1">
      <c r="A79" s="48" t="s">
        <v>142</v>
      </c>
      <c r="B79" s="58" t="s">
        <v>143</v>
      </c>
      <c r="C79" s="143">
        <v>3.110688</v>
      </c>
      <c r="D79" s="183">
        <v>0.681877</v>
      </c>
      <c r="E79" s="143">
        <v>3.19884</v>
      </c>
      <c r="F79" s="144">
        <v>1.78763</v>
      </c>
      <c r="G79" s="50">
        <v>102.83384254544332</v>
      </c>
      <c r="H79" s="51">
        <v>262.16311739507273</v>
      </c>
      <c r="I79" s="35"/>
      <c r="J79" s="35"/>
      <c r="K79" s="42"/>
      <c r="L79" s="43"/>
      <c r="M79" s="43"/>
      <c r="N79" s="43"/>
    </row>
    <row r="80" spans="1:14" s="26" customFormat="1" ht="12.75" customHeight="1">
      <c r="A80" s="48" t="s">
        <v>144</v>
      </c>
      <c r="B80" s="58" t="s">
        <v>145</v>
      </c>
      <c r="C80" s="143">
        <v>113.063515</v>
      </c>
      <c r="D80" s="183">
        <v>111.342234</v>
      </c>
      <c r="E80" s="143">
        <v>115.234943</v>
      </c>
      <c r="F80" s="144">
        <v>167.994612</v>
      </c>
      <c r="G80" s="50">
        <v>101.92053820368136</v>
      </c>
      <c r="H80" s="51">
        <v>150.88130169904798</v>
      </c>
      <c r="I80" s="35"/>
      <c r="J80" s="35"/>
      <c r="K80" s="42"/>
      <c r="L80" s="43"/>
      <c r="M80" s="43"/>
      <c r="N80" s="43"/>
    </row>
    <row r="81" spans="1:14" s="26" customFormat="1" ht="12.75" customHeight="1">
      <c r="A81" s="48" t="s">
        <v>146</v>
      </c>
      <c r="B81" s="58" t="s">
        <v>147</v>
      </c>
      <c r="C81" s="143">
        <v>105.213604</v>
      </c>
      <c r="D81" s="183">
        <v>43.244776</v>
      </c>
      <c r="E81" s="143">
        <v>96.860711</v>
      </c>
      <c r="F81" s="144">
        <v>34.490707</v>
      </c>
      <c r="G81" s="50">
        <v>92.06101427720316</v>
      </c>
      <c r="H81" s="51">
        <v>79.75693295301149</v>
      </c>
      <c r="I81" s="35"/>
      <c r="J81" s="35"/>
      <c r="K81" s="42"/>
      <c r="L81" s="43"/>
      <c r="M81" s="43"/>
      <c r="N81" s="43"/>
    </row>
    <row r="82" spans="1:14" s="26" customFormat="1" ht="12.75" customHeight="1">
      <c r="A82" s="52" t="s">
        <v>148</v>
      </c>
      <c r="B82" s="67" t="s">
        <v>149</v>
      </c>
      <c r="C82" s="146">
        <v>222.646833</v>
      </c>
      <c r="D82" s="181">
        <v>259.559954</v>
      </c>
      <c r="E82" s="146">
        <v>253.498204</v>
      </c>
      <c r="F82" s="147">
        <v>264.01514</v>
      </c>
      <c r="G82" s="54">
        <v>113.85664039514994</v>
      </c>
      <c r="H82" s="55">
        <v>101.71643812203787</v>
      </c>
      <c r="I82" s="35"/>
      <c r="J82" s="35"/>
      <c r="K82" s="42"/>
      <c r="L82" s="43"/>
      <c r="M82" s="43"/>
      <c r="N82" s="43"/>
    </row>
    <row r="83" spans="1:14" s="26" customFormat="1" ht="12.75" customHeight="1">
      <c r="A83" s="44" t="s">
        <v>150</v>
      </c>
      <c r="B83" s="68" t="s">
        <v>151</v>
      </c>
      <c r="C83" s="141">
        <v>172.818559</v>
      </c>
      <c r="D83" s="182">
        <v>122.371531</v>
      </c>
      <c r="E83" s="141">
        <v>237.769282</v>
      </c>
      <c r="F83" s="142">
        <v>199.862226</v>
      </c>
      <c r="G83" s="57">
        <v>137.58318746310113</v>
      </c>
      <c r="H83" s="47">
        <v>163.32411988863652</v>
      </c>
      <c r="I83" s="35"/>
      <c r="J83" s="35"/>
      <c r="K83" s="42"/>
      <c r="L83" s="43"/>
      <c r="M83" s="43"/>
      <c r="N83" s="43"/>
    </row>
    <row r="84" spans="1:14" s="26" customFormat="1" ht="12.75" customHeight="1">
      <c r="A84" s="48" t="s">
        <v>152</v>
      </c>
      <c r="B84" s="58" t="s">
        <v>153</v>
      </c>
      <c r="C84" s="143">
        <v>1382.707464</v>
      </c>
      <c r="D84" s="183">
        <v>2351.542108</v>
      </c>
      <c r="E84" s="143">
        <v>1331.637343</v>
      </c>
      <c r="F84" s="144">
        <v>2335.155629</v>
      </c>
      <c r="G84" s="50">
        <v>96.30651295883943</v>
      </c>
      <c r="H84" s="51">
        <v>99.30316029875658</v>
      </c>
      <c r="I84" s="35"/>
      <c r="J84" s="35"/>
      <c r="K84" s="42"/>
      <c r="L84" s="43"/>
      <c r="M84" s="43"/>
      <c r="N84" s="43"/>
    </row>
    <row r="85" spans="1:14" s="26" customFormat="1" ht="12.75" customHeight="1">
      <c r="A85" s="48" t="s">
        <v>154</v>
      </c>
      <c r="B85" s="58" t="s">
        <v>155</v>
      </c>
      <c r="C85" s="143">
        <v>1021.515795</v>
      </c>
      <c r="D85" s="183">
        <v>1034.876793</v>
      </c>
      <c r="E85" s="143">
        <v>994.889262</v>
      </c>
      <c r="F85" s="144">
        <v>1070.951373</v>
      </c>
      <c r="G85" s="50">
        <v>97.39342914418665</v>
      </c>
      <c r="H85" s="51">
        <v>103.4858816280365</v>
      </c>
      <c r="I85" s="35"/>
      <c r="J85" s="35"/>
      <c r="K85" s="42"/>
      <c r="L85" s="43"/>
      <c r="M85" s="43"/>
      <c r="N85" s="43"/>
    </row>
    <row r="86" spans="1:14" s="26" customFormat="1" ht="12.75" customHeight="1">
      <c r="A86" s="48" t="s">
        <v>156</v>
      </c>
      <c r="B86" s="58" t="s">
        <v>157</v>
      </c>
      <c r="C86" s="143">
        <v>403.69824</v>
      </c>
      <c r="D86" s="183">
        <v>436.683511</v>
      </c>
      <c r="E86" s="143">
        <v>588.563695</v>
      </c>
      <c r="F86" s="144">
        <v>544.758874</v>
      </c>
      <c r="G86" s="50">
        <v>145.792980172517</v>
      </c>
      <c r="H86" s="51">
        <v>124.74912843686465</v>
      </c>
      <c r="I86" s="35"/>
      <c r="J86" s="35"/>
      <c r="K86" s="42"/>
      <c r="L86" s="43"/>
      <c r="M86" s="43"/>
      <c r="N86" s="43"/>
    </row>
    <row r="87" spans="1:14" s="26" customFormat="1" ht="12.75" customHeight="1">
      <c r="A87" s="48" t="s">
        <v>158</v>
      </c>
      <c r="B87" s="58" t="s">
        <v>159</v>
      </c>
      <c r="C87" s="143">
        <v>25.279751</v>
      </c>
      <c r="D87" s="183">
        <v>18.163747</v>
      </c>
      <c r="E87" s="143">
        <v>55.430577</v>
      </c>
      <c r="F87" s="144">
        <v>28.857643</v>
      </c>
      <c r="G87" s="50">
        <v>219.26868267017343</v>
      </c>
      <c r="H87" s="51">
        <v>158.8749446906522</v>
      </c>
      <c r="I87" s="35"/>
      <c r="J87" s="35"/>
      <c r="K87" s="42"/>
      <c r="L87" s="43"/>
      <c r="M87" s="43"/>
      <c r="N87" s="43"/>
    </row>
    <row r="88" spans="1:14" s="26" customFormat="1" ht="12.75" customHeight="1">
      <c r="A88" s="48" t="s">
        <v>160</v>
      </c>
      <c r="B88" s="58" t="s">
        <v>161</v>
      </c>
      <c r="C88" s="143">
        <v>356.641196</v>
      </c>
      <c r="D88" s="183">
        <v>487.21845</v>
      </c>
      <c r="E88" s="143">
        <v>357.56512</v>
      </c>
      <c r="F88" s="144">
        <v>556.34877</v>
      </c>
      <c r="G88" s="50">
        <v>100.25906261260968</v>
      </c>
      <c r="H88" s="51">
        <v>114.18877302368166</v>
      </c>
      <c r="I88" s="35"/>
      <c r="J88" s="35"/>
      <c r="K88" s="42"/>
      <c r="L88" s="43"/>
      <c r="M88" s="43"/>
      <c r="N88" s="43"/>
    </row>
    <row r="89" spans="1:14" s="26" customFormat="1" ht="12.75" customHeight="1">
      <c r="A89" s="48" t="s">
        <v>162</v>
      </c>
      <c r="B89" s="58" t="s">
        <v>163</v>
      </c>
      <c r="C89" s="143">
        <v>3.171631</v>
      </c>
      <c r="D89" s="183">
        <v>2.591499</v>
      </c>
      <c r="E89" s="143">
        <v>3.977621</v>
      </c>
      <c r="F89" s="144">
        <v>4.492707</v>
      </c>
      <c r="G89" s="50">
        <v>125.41247705045133</v>
      </c>
      <c r="H89" s="51">
        <v>173.36325424011355</v>
      </c>
      <c r="I89" s="35"/>
      <c r="J89" s="35"/>
      <c r="K89" s="42"/>
      <c r="L89" s="43"/>
      <c r="M89" s="43"/>
      <c r="N89" s="43"/>
    </row>
    <row r="90" spans="1:14" s="26" customFormat="1" ht="12.75" customHeight="1">
      <c r="A90" s="48" t="s">
        <v>164</v>
      </c>
      <c r="B90" s="58" t="s">
        <v>165</v>
      </c>
      <c r="C90" s="143">
        <v>59.21046</v>
      </c>
      <c r="D90" s="183">
        <v>26.244504</v>
      </c>
      <c r="E90" s="143">
        <v>62.674971</v>
      </c>
      <c r="F90" s="144">
        <v>31.585378</v>
      </c>
      <c r="G90" s="50">
        <v>105.85118068665571</v>
      </c>
      <c r="H90" s="51">
        <v>120.3504474689253</v>
      </c>
      <c r="I90" s="35"/>
      <c r="J90" s="35"/>
      <c r="K90" s="42"/>
      <c r="L90" s="43"/>
      <c r="M90" s="43"/>
      <c r="N90" s="43"/>
    </row>
    <row r="91" spans="1:14" s="26" customFormat="1" ht="12.75" customHeight="1">
      <c r="A91" s="59" t="s">
        <v>166</v>
      </c>
      <c r="B91" s="60" t="s">
        <v>167</v>
      </c>
      <c r="C91" s="148">
        <v>43.282599</v>
      </c>
      <c r="D91" s="184">
        <v>18.54709</v>
      </c>
      <c r="E91" s="148">
        <v>23.325377</v>
      </c>
      <c r="F91" s="149">
        <v>3.735104</v>
      </c>
      <c r="G91" s="61">
        <v>53.89088811418187</v>
      </c>
      <c r="H91" s="62">
        <v>20.138490728195098</v>
      </c>
      <c r="I91" s="35"/>
      <c r="J91" s="35"/>
      <c r="K91" s="42"/>
      <c r="L91" s="43"/>
      <c r="M91" s="43"/>
      <c r="N91" s="43"/>
    </row>
    <row r="92" spans="1:14" s="26" customFormat="1" ht="12.75" customHeight="1">
      <c r="A92" s="63" t="s">
        <v>168</v>
      </c>
      <c r="B92" s="64" t="s">
        <v>169</v>
      </c>
      <c r="C92" s="150">
        <v>12.315402</v>
      </c>
      <c r="D92" s="185">
        <v>7.813312</v>
      </c>
      <c r="E92" s="150">
        <v>15.426898</v>
      </c>
      <c r="F92" s="145">
        <v>10.191166</v>
      </c>
      <c r="G92" s="65">
        <v>125.26507863892708</v>
      </c>
      <c r="H92" s="66">
        <v>130.43336807745553</v>
      </c>
      <c r="I92" s="35"/>
      <c r="J92" s="35"/>
      <c r="K92" s="42"/>
      <c r="L92" s="43"/>
      <c r="M92" s="43"/>
      <c r="N92" s="43"/>
    </row>
    <row r="93" spans="1:14" s="26" customFormat="1" ht="12.75" customHeight="1">
      <c r="A93" s="48" t="s">
        <v>170</v>
      </c>
      <c r="B93" s="58" t="s">
        <v>171</v>
      </c>
      <c r="C93" s="143">
        <v>150.26204</v>
      </c>
      <c r="D93" s="183">
        <v>54.919611</v>
      </c>
      <c r="E93" s="143">
        <v>148.763992</v>
      </c>
      <c r="F93" s="144">
        <v>58.882873</v>
      </c>
      <c r="G93" s="50">
        <v>99.00304295083441</v>
      </c>
      <c r="H93" s="51">
        <v>107.21647864548784</v>
      </c>
      <c r="I93" s="35"/>
      <c r="J93" s="35"/>
      <c r="K93" s="42"/>
      <c r="L93" s="43"/>
      <c r="M93" s="43"/>
      <c r="N93" s="43"/>
    </row>
    <row r="94" spans="1:14" s="26" customFormat="1" ht="12.75" customHeight="1">
      <c r="A94" s="48" t="s">
        <v>172</v>
      </c>
      <c r="B94" s="58" t="s">
        <v>173</v>
      </c>
      <c r="C94" s="143">
        <v>315.479396</v>
      </c>
      <c r="D94" s="183">
        <v>307.154967</v>
      </c>
      <c r="E94" s="143">
        <v>364.844932</v>
      </c>
      <c r="F94" s="144">
        <v>344.499366</v>
      </c>
      <c r="G94" s="50">
        <v>115.64778449113042</v>
      </c>
      <c r="H94" s="51">
        <v>112.15816216965165</v>
      </c>
      <c r="I94" s="35"/>
      <c r="J94" s="35"/>
      <c r="K94" s="42"/>
      <c r="L94" s="43"/>
      <c r="M94" s="43"/>
      <c r="N94" s="43"/>
    </row>
    <row r="95" spans="1:14" s="26" customFormat="1" ht="12.75" customHeight="1">
      <c r="A95" s="48" t="s">
        <v>174</v>
      </c>
      <c r="B95" s="58" t="s">
        <v>175</v>
      </c>
      <c r="C95" s="143">
        <v>3860.17547</v>
      </c>
      <c r="D95" s="183">
        <v>4034.696512</v>
      </c>
      <c r="E95" s="143">
        <v>4213.212467</v>
      </c>
      <c r="F95" s="144">
        <v>4488.601351</v>
      </c>
      <c r="G95" s="50">
        <v>109.14562044507268</v>
      </c>
      <c r="H95" s="51">
        <v>111.25003671651625</v>
      </c>
      <c r="I95" s="35"/>
      <c r="J95" s="35"/>
      <c r="K95" s="42"/>
      <c r="L95" s="43"/>
      <c r="M95" s="43"/>
      <c r="N95" s="43"/>
    </row>
    <row r="96" spans="1:14" s="26" customFormat="1" ht="12.75" customHeight="1">
      <c r="A96" s="48" t="s">
        <v>176</v>
      </c>
      <c r="B96" s="58" t="s">
        <v>177</v>
      </c>
      <c r="C96" s="143">
        <v>6502.115335</v>
      </c>
      <c r="D96" s="183">
        <v>7098.725957</v>
      </c>
      <c r="E96" s="143">
        <v>6805.170548</v>
      </c>
      <c r="F96" s="144">
        <v>7836.727962</v>
      </c>
      <c r="G96" s="50">
        <v>104.66087107635103</v>
      </c>
      <c r="H96" s="51">
        <v>110.3962599693296</v>
      </c>
      <c r="I96" s="35"/>
      <c r="J96" s="35"/>
      <c r="K96" s="42"/>
      <c r="L96" s="43"/>
      <c r="M96" s="43"/>
      <c r="N96" s="43"/>
    </row>
    <row r="97" spans="1:14" s="26" customFormat="1" ht="12.75" customHeight="1">
      <c r="A97" s="48" t="s">
        <v>178</v>
      </c>
      <c r="B97" s="58" t="s">
        <v>179</v>
      </c>
      <c r="C97" s="143">
        <v>134.790552</v>
      </c>
      <c r="D97" s="183">
        <v>211.757896</v>
      </c>
      <c r="E97" s="143">
        <v>166.230285</v>
      </c>
      <c r="F97" s="144">
        <v>200.991773</v>
      </c>
      <c r="G97" s="50">
        <v>123.32487888320244</v>
      </c>
      <c r="H97" s="51">
        <v>94.91583397674106</v>
      </c>
      <c r="I97" s="35"/>
      <c r="J97" s="35"/>
      <c r="K97" s="42"/>
      <c r="L97" s="43"/>
      <c r="M97" s="43"/>
      <c r="N97" s="43"/>
    </row>
    <row r="98" spans="1:14" s="26" customFormat="1" ht="12.75" customHeight="1">
      <c r="A98" s="48" t="s">
        <v>180</v>
      </c>
      <c r="B98" s="58" t="s">
        <v>181</v>
      </c>
      <c r="C98" s="143">
        <v>4137.496387</v>
      </c>
      <c r="D98" s="183">
        <v>7904.491801</v>
      </c>
      <c r="E98" s="143">
        <v>4798.398524</v>
      </c>
      <c r="F98" s="144">
        <v>9877.833484</v>
      </c>
      <c r="G98" s="50">
        <v>115.97347949539127</v>
      </c>
      <c r="H98" s="51">
        <v>124.96481409153151</v>
      </c>
      <c r="I98" s="35"/>
      <c r="J98" s="35"/>
      <c r="K98" s="42"/>
      <c r="L98" s="43"/>
      <c r="M98" s="43"/>
      <c r="N98" s="43"/>
    </row>
    <row r="99" spans="1:14" s="26" customFormat="1" ht="12.75" customHeight="1">
      <c r="A99" s="48" t="s">
        <v>182</v>
      </c>
      <c r="B99" s="58" t="s">
        <v>183</v>
      </c>
      <c r="C99" s="143">
        <v>13.559164</v>
      </c>
      <c r="D99" s="183">
        <v>13.706049</v>
      </c>
      <c r="E99" s="143">
        <v>19.377876</v>
      </c>
      <c r="F99" s="144">
        <v>31.313003</v>
      </c>
      <c r="G99" s="50">
        <v>142.91350115685597</v>
      </c>
      <c r="H99" s="51">
        <v>228.46119257271002</v>
      </c>
      <c r="I99" s="35"/>
      <c r="J99" s="35"/>
      <c r="K99" s="42"/>
      <c r="L99" s="43"/>
      <c r="M99" s="43"/>
      <c r="N99" s="43"/>
    </row>
    <row r="100" spans="1:14" s="26" customFormat="1" ht="12.75" customHeight="1">
      <c r="A100" s="48" t="s">
        <v>184</v>
      </c>
      <c r="B100" s="58" t="s">
        <v>185</v>
      </c>
      <c r="C100" s="143">
        <v>4.517229</v>
      </c>
      <c r="D100" s="183">
        <v>11.679295</v>
      </c>
      <c r="E100" s="143">
        <v>4.364575</v>
      </c>
      <c r="F100" s="144">
        <v>12.745296</v>
      </c>
      <c r="G100" s="50">
        <v>96.62062738019259</v>
      </c>
      <c r="H100" s="51">
        <v>109.1272718087864</v>
      </c>
      <c r="I100" s="35"/>
      <c r="J100" s="35"/>
      <c r="K100" s="42"/>
      <c r="L100" s="43"/>
      <c r="M100" s="43"/>
      <c r="N100" s="43"/>
    </row>
    <row r="101" spans="1:14" s="26" customFormat="1" ht="12.75" customHeight="1">
      <c r="A101" s="52" t="s">
        <v>186</v>
      </c>
      <c r="B101" s="67" t="s">
        <v>187</v>
      </c>
      <c r="C101" s="146">
        <v>1087.042599</v>
      </c>
      <c r="D101" s="181">
        <v>384.230251</v>
      </c>
      <c r="E101" s="146">
        <v>1560.982941</v>
      </c>
      <c r="F101" s="147">
        <v>453.71319</v>
      </c>
      <c r="G101" s="54">
        <v>143.59905880744603</v>
      </c>
      <c r="H101" s="55">
        <v>118.08367217811802</v>
      </c>
      <c r="I101" s="35"/>
      <c r="J101" s="35"/>
      <c r="K101" s="42"/>
      <c r="L101" s="43"/>
      <c r="M101" s="43"/>
      <c r="N101" s="43"/>
    </row>
    <row r="102" spans="1:14" s="26" customFormat="1" ht="12.75" customHeight="1">
      <c r="A102" s="44" t="s">
        <v>188</v>
      </c>
      <c r="B102" s="68" t="s">
        <v>189</v>
      </c>
      <c r="C102" s="141">
        <v>17.486161</v>
      </c>
      <c r="D102" s="182">
        <v>7.129688</v>
      </c>
      <c r="E102" s="141">
        <v>24.255334</v>
      </c>
      <c r="F102" s="142">
        <v>10.72638</v>
      </c>
      <c r="G102" s="57">
        <v>138.71160170605773</v>
      </c>
      <c r="H102" s="47">
        <v>150.44669556367685</v>
      </c>
      <c r="I102" s="35"/>
      <c r="J102" s="35"/>
      <c r="K102" s="42"/>
      <c r="L102" s="43"/>
      <c r="M102" s="43"/>
      <c r="N102" s="43"/>
    </row>
    <row r="103" spans="1:14" s="26" customFormat="1" ht="12.75" customHeight="1">
      <c r="A103" s="48" t="s">
        <v>190</v>
      </c>
      <c r="B103" s="58" t="s">
        <v>191</v>
      </c>
      <c r="C103" s="143">
        <v>2.446711</v>
      </c>
      <c r="D103" s="183">
        <v>1.051112</v>
      </c>
      <c r="E103" s="143">
        <v>6.095035</v>
      </c>
      <c r="F103" s="144">
        <v>0.597176</v>
      </c>
      <c r="G103" s="50">
        <v>249.1113580639479</v>
      </c>
      <c r="H103" s="51">
        <v>56.81373630973674</v>
      </c>
      <c r="I103" s="35"/>
      <c r="J103" s="35"/>
      <c r="K103" s="42"/>
      <c r="L103" s="43"/>
      <c r="M103" s="43"/>
      <c r="N103" s="43"/>
    </row>
    <row r="104" spans="1:14" s="26" customFormat="1" ht="12.75" customHeight="1">
      <c r="A104" s="48" t="s">
        <v>192</v>
      </c>
      <c r="B104" s="58" t="s">
        <v>193</v>
      </c>
      <c r="C104" s="143">
        <v>6.103828</v>
      </c>
      <c r="D104" s="183">
        <v>7.369544</v>
      </c>
      <c r="E104" s="143">
        <v>9.83132</v>
      </c>
      <c r="F104" s="144">
        <v>10.416348</v>
      </c>
      <c r="G104" s="50">
        <v>161.068103491776</v>
      </c>
      <c r="H104" s="51">
        <v>141.34318215618225</v>
      </c>
      <c r="I104" s="35"/>
      <c r="J104" s="35"/>
      <c r="K104" s="42"/>
      <c r="L104" s="43"/>
      <c r="M104" s="43"/>
      <c r="N104" s="43"/>
    </row>
    <row r="105" spans="1:14" s="26" customFormat="1" ht="12.75" customHeight="1">
      <c r="A105" s="48" t="s">
        <v>194</v>
      </c>
      <c r="B105" s="58" t="s">
        <v>195</v>
      </c>
      <c r="C105" s="143">
        <v>483.809002</v>
      </c>
      <c r="D105" s="183">
        <v>672.498914</v>
      </c>
      <c r="E105" s="143">
        <v>559.50166</v>
      </c>
      <c r="F105" s="144">
        <v>715.690626</v>
      </c>
      <c r="G105" s="50">
        <v>115.64515287791193</v>
      </c>
      <c r="H105" s="51">
        <v>106.42256977681899</v>
      </c>
      <c r="I105" s="35"/>
      <c r="J105" s="35"/>
      <c r="K105" s="42"/>
      <c r="L105" s="43"/>
      <c r="M105" s="43"/>
      <c r="N105" s="43"/>
    </row>
    <row r="106" spans="1:14" s="26" customFormat="1" ht="12.75" customHeight="1">
      <c r="A106" s="48" t="s">
        <v>196</v>
      </c>
      <c r="B106" s="58" t="s">
        <v>197</v>
      </c>
      <c r="C106" s="143">
        <v>138.879964</v>
      </c>
      <c r="D106" s="183">
        <v>134.154184</v>
      </c>
      <c r="E106" s="143">
        <v>138.112016</v>
      </c>
      <c r="F106" s="144">
        <v>138.997403</v>
      </c>
      <c r="G106" s="50">
        <v>99.44704190735534</v>
      </c>
      <c r="H106" s="51">
        <v>103.61018855736918</v>
      </c>
      <c r="I106" s="35"/>
      <c r="J106" s="35"/>
      <c r="K106" s="42"/>
      <c r="L106" s="43"/>
      <c r="M106" s="43"/>
      <c r="N106" s="43"/>
    </row>
    <row r="107" spans="1:14" s="26" customFormat="1" ht="12.75" customHeight="1">
      <c r="A107" s="48" t="s">
        <v>198</v>
      </c>
      <c r="B107" s="58" t="s">
        <v>199</v>
      </c>
      <c r="C107" s="143">
        <v>84.608948</v>
      </c>
      <c r="D107" s="183">
        <v>78.020738</v>
      </c>
      <c r="E107" s="143">
        <v>124.318717</v>
      </c>
      <c r="F107" s="144">
        <v>197.558494</v>
      </c>
      <c r="G107" s="50">
        <v>146.93329717324934</v>
      </c>
      <c r="H107" s="51">
        <v>253.21279837163294</v>
      </c>
      <c r="I107" s="35"/>
      <c r="J107" s="35"/>
      <c r="K107" s="42"/>
      <c r="L107" s="43"/>
      <c r="M107" s="43"/>
      <c r="N107" s="43"/>
    </row>
    <row r="108" spans="1:14" s="26" customFormat="1" ht="12.75" customHeight="1">
      <c r="A108" s="48" t="s">
        <v>200</v>
      </c>
      <c r="B108" s="58" t="s">
        <v>201</v>
      </c>
      <c r="C108" s="143">
        <v>0.746772</v>
      </c>
      <c r="D108" s="183">
        <v>0.229473</v>
      </c>
      <c r="E108" s="143">
        <v>0.756707</v>
      </c>
      <c r="F108" s="144">
        <v>0.342189</v>
      </c>
      <c r="G108" s="50">
        <v>101.3303926767474</v>
      </c>
      <c r="H108" s="51">
        <v>149.1195042554026</v>
      </c>
      <c r="I108" s="35"/>
      <c r="J108" s="35"/>
      <c r="K108" s="42"/>
      <c r="L108" s="43"/>
      <c r="M108" s="43"/>
      <c r="N108" s="43"/>
    </row>
    <row r="109" spans="1:14" s="26" customFormat="1" ht="12.75" customHeight="1">
      <c r="A109" s="52">
        <v>98</v>
      </c>
      <c r="B109" s="58" t="s">
        <v>204</v>
      </c>
      <c r="C109" s="143">
        <v>1.545186</v>
      </c>
      <c r="D109" s="183">
        <v>0.385593</v>
      </c>
      <c r="E109" s="143">
        <v>0.523173</v>
      </c>
      <c r="F109" s="144">
        <v>0.638219</v>
      </c>
      <c r="G109" s="50">
        <v>33.85825395777596</v>
      </c>
      <c r="H109" s="51">
        <v>165.51623084443958</v>
      </c>
      <c r="I109" s="35"/>
      <c r="J109" s="35"/>
      <c r="K109" s="42"/>
      <c r="L109" s="43"/>
      <c r="M109" s="43"/>
      <c r="N109" s="43"/>
    </row>
    <row r="110" spans="1:14" s="26" customFormat="1" ht="12.75" customHeight="1">
      <c r="A110" s="59">
        <v>99</v>
      </c>
      <c r="B110" s="60" t="s">
        <v>202</v>
      </c>
      <c r="C110" s="148">
        <v>63.194476</v>
      </c>
      <c r="D110" s="184">
        <v>23.517389</v>
      </c>
      <c r="E110" s="148">
        <v>64.924015</v>
      </c>
      <c r="F110" s="149">
        <v>30.005276</v>
      </c>
      <c r="G110" s="61">
        <v>102.73685155645566</v>
      </c>
      <c r="H110" s="62">
        <v>127.58761612524245</v>
      </c>
      <c r="I110" s="35"/>
      <c r="J110" s="35"/>
      <c r="K110" s="42"/>
      <c r="L110" s="43"/>
      <c r="M110" s="43"/>
      <c r="N110" s="43"/>
    </row>
    <row r="111" spans="1:10" ht="12.75">
      <c r="A111" s="70"/>
      <c r="B111" s="70"/>
      <c r="C111" s="70"/>
      <c r="D111" s="70"/>
      <c r="I111" s="72"/>
      <c r="J111" s="72"/>
    </row>
    <row r="112" spans="1:8" s="73" customFormat="1" ht="21" customHeight="1">
      <c r="A112" s="189" t="s">
        <v>226</v>
      </c>
      <c r="B112" s="189"/>
      <c r="C112" s="189"/>
      <c r="D112" s="189"/>
      <c r="E112" s="189"/>
      <c r="F112" s="189"/>
      <c r="G112" s="189"/>
      <c r="H112" s="189"/>
    </row>
    <row r="113" s="73" customFormat="1" ht="11.25">
      <c r="A113" s="73" t="s">
        <v>203</v>
      </c>
    </row>
  </sheetData>
  <sheetProtection/>
  <mergeCells count="3">
    <mergeCell ref="A112:H112"/>
    <mergeCell ref="C8:D8"/>
    <mergeCell ref="E8:F8"/>
  </mergeCells>
  <conditionalFormatting sqref="G13:H110">
    <cfRule type="cellIs" priority="1" dxfId="2" operator="greaterThan" stopIfTrue="1">
      <formula>180</formula>
    </cfRule>
  </conditionalFormatting>
  <printOptions/>
  <pageMargins left="0.27" right="0.21" top="0.49" bottom="0.32" header="0.28" footer="0.28"/>
  <pageSetup horizontalDpi="800" verticalDpi="8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4"/>
  <sheetViews>
    <sheetView zoomScalePageLayoutView="0" workbookViewId="0" topLeftCell="A1">
      <pane xSplit="2" ySplit="11" topLeftCell="C90" activePane="bottomRight" state="frozen"/>
      <selection pane="topLeft" activeCell="A1" sqref="A1"/>
      <selection pane="topRight" activeCell="C1" sqref="C1"/>
      <selection pane="bottomLeft" activeCell="A12" sqref="A12"/>
      <selection pane="bottomRight" activeCell="A114" sqref="A114"/>
    </sheetView>
  </sheetViews>
  <sheetFormatPr defaultColWidth="9.00390625" defaultRowHeight="12.75"/>
  <cols>
    <col min="1" max="1" width="3.125" style="74" customWidth="1"/>
    <col min="2" max="2" width="41.75390625" style="8" customWidth="1"/>
    <col min="3" max="7" width="10.125" style="72" customWidth="1"/>
    <col min="8" max="9" width="10.125" style="102" customWidth="1"/>
    <col min="10" max="10" width="8.00390625" style="84" bestFit="1" customWidth="1"/>
    <col min="11" max="12" width="6.75390625" style="71" customWidth="1"/>
    <col min="13" max="14" width="10.75390625" style="9" customWidth="1"/>
    <col min="15" max="18" width="13.75390625" style="8" customWidth="1"/>
    <col min="19" max="16384" width="9.125" style="9" customWidth="1"/>
  </cols>
  <sheetData>
    <row r="1" spans="1:14" ht="14.25">
      <c r="A1" s="1" t="s">
        <v>0</v>
      </c>
      <c r="B1" s="2"/>
      <c r="C1" s="83"/>
      <c r="D1" s="83"/>
      <c r="E1" s="84"/>
      <c r="F1" s="84"/>
      <c r="G1" s="85"/>
      <c r="H1" s="85"/>
      <c r="I1" s="85"/>
      <c r="J1" s="83"/>
      <c r="K1" s="5"/>
      <c r="L1" s="6"/>
      <c r="M1" s="7"/>
      <c r="N1" s="7"/>
    </row>
    <row r="2" spans="1:14" ht="15" customHeight="1">
      <c r="A2" s="10" t="s">
        <v>1</v>
      </c>
      <c r="B2" s="2"/>
      <c r="C2" s="83"/>
      <c r="D2" s="83"/>
      <c r="E2" s="86"/>
      <c r="F2" s="97"/>
      <c r="G2" s="87"/>
      <c r="H2" s="125"/>
      <c r="I2" s="125"/>
      <c r="J2" s="83"/>
      <c r="K2" s="13"/>
      <c r="L2" s="14"/>
      <c r="M2" s="15"/>
      <c r="N2" s="15"/>
    </row>
    <row r="3" spans="1:14" ht="18" customHeight="1">
      <c r="A3" s="10"/>
      <c r="B3" s="2"/>
      <c r="C3" s="83"/>
      <c r="D3" s="83"/>
      <c r="E3" s="86"/>
      <c r="F3" s="97"/>
      <c r="G3" s="87"/>
      <c r="H3" s="125"/>
      <c r="I3" s="125"/>
      <c r="J3" s="83"/>
      <c r="K3" s="13"/>
      <c r="L3" s="14"/>
      <c r="M3" s="15"/>
      <c r="N3" s="15"/>
    </row>
    <row r="4" spans="1:13" s="20" customFormat="1" ht="15.75" customHeight="1">
      <c r="A4" s="16"/>
      <c r="B4" s="17" t="str">
        <f>SR_HS2!B4</f>
        <v>Zahraničný obchod SR   -   január až august 2012  (a rovnaké obdobie roku 2011)</v>
      </c>
      <c r="C4" s="18"/>
      <c r="D4" s="18"/>
      <c r="E4" s="18"/>
      <c r="F4" s="18"/>
      <c r="G4" s="18"/>
      <c r="H4" s="18"/>
      <c r="I4" s="18"/>
      <c r="J4" s="18"/>
      <c r="K4" s="18"/>
      <c r="L4" s="18"/>
      <c r="M4" s="19"/>
    </row>
    <row r="5" spans="1:13" s="20" customFormat="1" ht="15.75" customHeight="1">
      <c r="A5" s="16"/>
      <c r="B5" s="17" t="s">
        <v>213</v>
      </c>
      <c r="C5" s="18"/>
      <c r="D5" s="18"/>
      <c r="E5" s="18"/>
      <c r="F5" s="18"/>
      <c r="G5" s="18"/>
      <c r="H5" s="18"/>
      <c r="I5" s="18"/>
      <c r="J5" s="18"/>
      <c r="K5" s="18"/>
      <c r="L5" s="18"/>
      <c r="M5" s="19"/>
    </row>
    <row r="6" spans="1:14" ht="18" customHeight="1">
      <c r="A6" s="21"/>
      <c r="B6" s="11"/>
      <c r="C6" s="86"/>
      <c r="D6" s="86"/>
      <c r="E6" s="86"/>
      <c r="F6" s="97"/>
      <c r="G6" s="124" t="s">
        <v>212</v>
      </c>
      <c r="H6" s="88"/>
      <c r="I6" s="88"/>
      <c r="J6" s="86"/>
      <c r="K6" s="3"/>
      <c r="L6" s="14"/>
      <c r="M6" s="15"/>
      <c r="N6" s="15"/>
    </row>
    <row r="7" spans="1:14" ht="6" customHeight="1">
      <c r="A7" s="22"/>
      <c r="B7" s="11"/>
      <c r="C7" s="86"/>
      <c r="D7" s="86"/>
      <c r="E7" s="86"/>
      <c r="F7" s="97"/>
      <c r="G7" s="89"/>
      <c r="H7" s="98"/>
      <c r="I7" s="98"/>
      <c r="J7" s="86"/>
      <c r="K7" s="3"/>
      <c r="L7" s="3"/>
      <c r="M7" s="15"/>
      <c r="N7" s="15"/>
    </row>
    <row r="8" spans="1:12" s="26" customFormat="1" ht="12.75" customHeight="1">
      <c r="A8" s="24" t="s">
        <v>3</v>
      </c>
      <c r="B8" s="75" t="s">
        <v>4</v>
      </c>
      <c r="C8" s="192" t="str">
        <f>SR_HS2!C8</f>
        <v>jan. - aug. 2011</v>
      </c>
      <c r="D8" s="195"/>
      <c r="E8" s="192" t="str">
        <f>SR_HS2!E8</f>
        <v>jan. - aug. 2012</v>
      </c>
      <c r="F8" s="193"/>
      <c r="G8" s="193"/>
      <c r="H8" s="194"/>
      <c r="I8" s="126" t="s">
        <v>215</v>
      </c>
      <c r="J8" s="121"/>
      <c r="K8" s="76" t="s">
        <v>214</v>
      </c>
      <c r="L8" s="25"/>
    </row>
    <row r="9" spans="1:12" s="26" customFormat="1" ht="12.75">
      <c r="A9" s="27" t="s">
        <v>5</v>
      </c>
      <c r="B9" s="28"/>
      <c r="C9" s="93" t="s">
        <v>6</v>
      </c>
      <c r="D9" s="94" t="s">
        <v>7</v>
      </c>
      <c r="E9" s="93" t="s">
        <v>6</v>
      </c>
      <c r="F9" s="119" t="s">
        <v>210</v>
      </c>
      <c r="G9" s="96" t="s">
        <v>7</v>
      </c>
      <c r="H9" s="119" t="s">
        <v>210</v>
      </c>
      <c r="I9" s="95" t="s">
        <v>209</v>
      </c>
      <c r="J9" s="122"/>
      <c r="K9" s="93" t="s">
        <v>6</v>
      </c>
      <c r="L9" s="94" t="s">
        <v>7</v>
      </c>
    </row>
    <row r="10" spans="1:12" s="26" customFormat="1" ht="6.75" customHeight="1">
      <c r="A10" s="29"/>
      <c r="B10" s="29"/>
      <c r="C10" s="30"/>
      <c r="D10" s="31"/>
      <c r="E10" s="30"/>
      <c r="F10" s="30"/>
      <c r="G10" s="31"/>
      <c r="H10" s="99"/>
      <c r="I10" s="99"/>
      <c r="J10" s="128"/>
      <c r="K10" s="30"/>
      <c r="L10" s="30"/>
    </row>
    <row r="11" spans="1:18" s="37" customFormat="1" ht="12.75" customHeight="1">
      <c r="A11" s="32"/>
      <c r="B11" s="33" t="s">
        <v>8</v>
      </c>
      <c r="C11" s="139">
        <f>SR_HS2!C11</f>
        <v>36326.459467999994</v>
      </c>
      <c r="D11" s="140">
        <f>SR_HS2!D11</f>
        <v>36617.73717700001</v>
      </c>
      <c r="E11" s="139">
        <f>SR_HS2!E11</f>
        <v>38453.224365</v>
      </c>
      <c r="F11" s="120">
        <v>1</v>
      </c>
      <c r="G11" s="132">
        <f>SR_HS2!F11</f>
        <v>40698.04393300002</v>
      </c>
      <c r="H11" s="120">
        <v>1</v>
      </c>
      <c r="I11" s="188">
        <f>G11-E11</f>
        <v>2244.819568000021</v>
      </c>
      <c r="J11" s="134">
        <f>SUM(J14:J23)</f>
        <v>1114.3343869999999</v>
      </c>
      <c r="K11" s="34">
        <f>SR_HS2!G11</f>
        <v>105.85458899145807</v>
      </c>
      <c r="L11" s="34">
        <f>SR_HS2!H11</f>
        <v>111.14297897840311</v>
      </c>
      <c r="M11" s="35"/>
      <c r="N11" s="35"/>
      <c r="O11" s="36"/>
      <c r="P11" s="36"/>
      <c r="Q11" s="36"/>
      <c r="R11" s="36"/>
    </row>
    <row r="12" spans="1:18" s="37" customFormat="1" ht="6.75" customHeight="1">
      <c r="A12" s="77"/>
      <c r="B12" s="36"/>
      <c r="C12" s="130"/>
      <c r="D12" s="131"/>
      <c r="E12" s="130"/>
      <c r="F12" s="90"/>
      <c r="G12" s="131"/>
      <c r="H12" s="100"/>
      <c r="I12" s="133"/>
      <c r="J12" s="135"/>
      <c r="K12" s="78"/>
      <c r="L12" s="78"/>
      <c r="M12" s="35"/>
      <c r="N12" s="35"/>
      <c r="O12" s="36"/>
      <c r="P12" s="36"/>
      <c r="Q12" s="36"/>
      <c r="R12" s="36"/>
    </row>
    <row r="13" spans="1:18" s="26" customFormat="1" ht="13.5" customHeight="1">
      <c r="A13" s="79" t="s">
        <v>205</v>
      </c>
      <c r="B13" s="80" t="s">
        <v>206</v>
      </c>
      <c r="C13" s="171" t="s">
        <v>216</v>
      </c>
      <c r="D13" s="172" t="s">
        <v>217</v>
      </c>
      <c r="E13" s="173" t="s">
        <v>218</v>
      </c>
      <c r="F13" s="174" t="s">
        <v>219</v>
      </c>
      <c r="G13" s="175" t="s">
        <v>220</v>
      </c>
      <c r="H13" s="174" t="s">
        <v>221</v>
      </c>
      <c r="I13" s="176" t="s">
        <v>222</v>
      </c>
      <c r="J13" s="177" t="s">
        <v>211</v>
      </c>
      <c r="K13" s="178" t="s">
        <v>207</v>
      </c>
      <c r="L13" s="178" t="s">
        <v>208</v>
      </c>
      <c r="M13" s="35"/>
      <c r="N13" s="35"/>
      <c r="O13" s="42"/>
      <c r="P13" s="43"/>
      <c r="Q13" s="43"/>
      <c r="R13" s="43"/>
    </row>
    <row r="14" spans="1:18" s="26" customFormat="1" ht="12.75" customHeight="1">
      <c r="A14" s="44" t="str">
        <f>SR_HS2!A96</f>
        <v>85</v>
      </c>
      <c r="B14" s="68" t="str">
        <f>SR_HS2!B96</f>
        <v>  Elektrické stroje, prístroje a zariadenia a ich časti a súčasti</v>
      </c>
      <c r="C14" s="141">
        <f>SR_HS2!C96</f>
        <v>6502.115335</v>
      </c>
      <c r="D14" s="151">
        <f>SR_HS2!D96</f>
        <v>7098.725957</v>
      </c>
      <c r="E14" s="152">
        <f>SR_HS2!E96</f>
        <v>6805.170548</v>
      </c>
      <c r="F14" s="105">
        <f aca="true" t="shared" si="0" ref="F14:F45">E14/$E$11*100</f>
        <v>17.6972689816723</v>
      </c>
      <c r="G14" s="142">
        <f>SR_HS2!F96</f>
        <v>7836.727962</v>
      </c>
      <c r="H14" s="110">
        <f aca="true" t="shared" si="1" ref="H14:H45">G14/$G$11*100</f>
        <v>19.255785302363357</v>
      </c>
      <c r="I14" s="166">
        <f aca="true" t="shared" si="2" ref="I14:I45">G14-E14</f>
        <v>1031.5574139999999</v>
      </c>
      <c r="J14" s="136">
        <f aca="true" t="shared" si="3" ref="J14:J45">E14-C14</f>
        <v>303.05521299999964</v>
      </c>
      <c r="K14" s="113">
        <f>SR_HS2!G96</f>
        <v>104.66087107635103</v>
      </c>
      <c r="L14" s="47">
        <f>SR_HS2!H96</f>
        <v>110.3962599693296</v>
      </c>
      <c r="M14" s="35"/>
      <c r="N14" s="35"/>
      <c r="O14" s="42"/>
      <c r="P14" s="43"/>
      <c r="Q14" s="43"/>
      <c r="R14" s="43"/>
    </row>
    <row r="15" spans="1:18" s="26" customFormat="1" ht="12.75" customHeight="1">
      <c r="A15" s="48" t="str">
        <f>SR_HS2!A98</f>
        <v>87</v>
      </c>
      <c r="B15" s="58" t="str">
        <f>SR_HS2!B98</f>
        <v>  Vozidlá, iné ako koľajové, ich časti a príslušenstvo</v>
      </c>
      <c r="C15" s="143">
        <f>SR_HS2!C98</f>
        <v>4137.496387</v>
      </c>
      <c r="D15" s="153">
        <f>SR_HS2!D98</f>
        <v>7904.491801</v>
      </c>
      <c r="E15" s="154">
        <f>SR_HS2!E98</f>
        <v>4798.398524</v>
      </c>
      <c r="F15" s="179">
        <f t="shared" si="0"/>
        <v>12.478533603458978</v>
      </c>
      <c r="G15" s="144">
        <f>SR_HS2!F98</f>
        <v>9877.833484</v>
      </c>
      <c r="H15" s="180">
        <f t="shared" si="1"/>
        <v>24.271027620545066</v>
      </c>
      <c r="I15" s="167">
        <f t="shared" si="2"/>
        <v>5079.4349600000005</v>
      </c>
      <c r="J15" s="137">
        <f t="shared" si="3"/>
        <v>660.902137</v>
      </c>
      <c r="K15" s="114">
        <f>SR_HS2!G98</f>
        <v>115.97347949539127</v>
      </c>
      <c r="L15" s="51">
        <f>SR_HS2!H98</f>
        <v>124.96481409153151</v>
      </c>
      <c r="M15" s="35"/>
      <c r="N15" s="35"/>
      <c r="O15" s="42"/>
      <c r="P15" s="43"/>
      <c r="Q15" s="43"/>
      <c r="R15" s="43"/>
    </row>
    <row r="16" spans="1:18" s="26" customFormat="1" ht="12.75" customHeight="1">
      <c r="A16" s="48" t="str">
        <f>SR_HS2!A95</f>
        <v>84</v>
      </c>
      <c r="B16" s="58" t="str">
        <f>SR_HS2!B95</f>
        <v>  Jadrové reaktory, kotly, stroje, prístroje, zariadenia; ich časti, súčasti</v>
      </c>
      <c r="C16" s="143">
        <f>SR_HS2!C95</f>
        <v>3860.17547</v>
      </c>
      <c r="D16" s="153">
        <f>SR_HS2!D95</f>
        <v>4034.696512</v>
      </c>
      <c r="E16" s="154">
        <f>SR_HS2!E95</f>
        <v>4213.212467</v>
      </c>
      <c r="F16" s="103">
        <f t="shared" si="0"/>
        <v>10.956720890315903</v>
      </c>
      <c r="G16" s="144">
        <f>SR_HS2!F95</f>
        <v>4488.601351</v>
      </c>
      <c r="H16" s="108">
        <f t="shared" si="1"/>
        <v>11.029034610089495</v>
      </c>
      <c r="I16" s="167">
        <f t="shared" si="2"/>
        <v>275.38888399999996</v>
      </c>
      <c r="J16" s="137">
        <f t="shared" si="3"/>
        <v>353.03699700000016</v>
      </c>
      <c r="K16" s="114">
        <f>SR_HS2!G95</f>
        <v>109.14562044507268</v>
      </c>
      <c r="L16" s="51">
        <f>SR_HS2!H95</f>
        <v>111.25003671651625</v>
      </c>
      <c r="M16" s="35"/>
      <c r="N16" s="35"/>
      <c r="O16" s="42"/>
      <c r="P16" s="43"/>
      <c r="Q16" s="43"/>
      <c r="R16" s="43"/>
    </row>
    <row r="17" spans="1:18" s="26" customFormat="1" ht="12.75" customHeight="1">
      <c r="A17" s="48" t="str">
        <f>SR_HS2!A84</f>
        <v>72</v>
      </c>
      <c r="B17" s="58" t="str">
        <f>SR_HS2!B84</f>
        <v>  Železo a oceľ</v>
      </c>
      <c r="C17" s="143">
        <f>SR_HS2!C84</f>
        <v>1382.707464</v>
      </c>
      <c r="D17" s="153">
        <f>SR_HS2!D84</f>
        <v>2351.542108</v>
      </c>
      <c r="E17" s="154">
        <f>SR_HS2!E84</f>
        <v>1331.637343</v>
      </c>
      <c r="F17" s="103">
        <f t="shared" si="0"/>
        <v>3.4630056776514486</v>
      </c>
      <c r="G17" s="144">
        <f>SR_HS2!F84</f>
        <v>2335.155629</v>
      </c>
      <c r="H17" s="108">
        <f t="shared" si="1"/>
        <v>5.73775887815222</v>
      </c>
      <c r="I17" s="167">
        <f t="shared" si="2"/>
        <v>1003.5182859999998</v>
      </c>
      <c r="J17" s="137">
        <f t="shared" si="3"/>
        <v>-51.07012099999997</v>
      </c>
      <c r="K17" s="114">
        <f>SR_HS2!G84</f>
        <v>96.30651295883943</v>
      </c>
      <c r="L17" s="51">
        <f>SR_HS2!H84</f>
        <v>99.30316029875658</v>
      </c>
      <c r="M17" s="35"/>
      <c r="N17" s="35"/>
      <c r="O17" s="42"/>
      <c r="P17" s="43"/>
      <c r="Q17" s="43"/>
      <c r="R17" s="43"/>
    </row>
    <row r="18" spans="1:18" s="26" customFormat="1" ht="12.75" customHeight="1">
      <c r="A18" s="48" t="str">
        <f>SR_HS2!A39</f>
        <v>27</v>
      </c>
      <c r="B18" s="58" t="str">
        <f>SR_HS2!B39</f>
        <v>  Nerastné palivá, minerálne oleje; bitúmenové látky; minerálne  vosky</v>
      </c>
      <c r="C18" s="143">
        <f>SR_HS2!C39</f>
        <v>5316.584367</v>
      </c>
      <c r="D18" s="153">
        <f>SR_HS2!D39</f>
        <v>2429.703043</v>
      </c>
      <c r="E18" s="154">
        <f>SR_HS2!E39</f>
        <v>4989.082951</v>
      </c>
      <c r="F18" s="103">
        <f t="shared" si="0"/>
        <v>12.974420307757201</v>
      </c>
      <c r="G18" s="144">
        <f>SR_HS2!F39</f>
        <v>2401.226894</v>
      </c>
      <c r="H18" s="108">
        <f t="shared" si="1"/>
        <v>5.900103940997922</v>
      </c>
      <c r="I18" s="167">
        <f t="shared" si="2"/>
        <v>-2587.8560570000004</v>
      </c>
      <c r="J18" s="137">
        <f t="shared" si="3"/>
        <v>-327.50141600000006</v>
      </c>
      <c r="K18" s="114">
        <f>SR_HS2!G39</f>
        <v>93.84000340457685</v>
      </c>
      <c r="L18" s="51">
        <f>SR_HS2!H39</f>
        <v>98.82799879260801</v>
      </c>
      <c r="M18" s="35"/>
      <c r="N18" s="35"/>
      <c r="O18" s="42"/>
      <c r="P18" s="43"/>
      <c r="Q18" s="43"/>
      <c r="R18" s="43"/>
    </row>
    <row r="19" spans="1:18" s="26" customFormat="1" ht="12.75" customHeight="1">
      <c r="A19" s="48" t="str">
        <f>SR_HS2!A51</f>
        <v>39</v>
      </c>
      <c r="B19" s="58" t="str">
        <f>SR_HS2!B51</f>
        <v>  Plasty a výrobky z nich</v>
      </c>
      <c r="C19" s="143">
        <f>SR_HS2!C51</f>
        <v>1429.914306</v>
      </c>
      <c r="D19" s="153">
        <f>SR_HS2!D51</f>
        <v>1223.80195</v>
      </c>
      <c r="E19" s="154">
        <f>SR_HS2!E51</f>
        <v>1561.315026</v>
      </c>
      <c r="F19" s="103">
        <f t="shared" si="0"/>
        <v>4.060296767781855</v>
      </c>
      <c r="G19" s="144">
        <f>SR_HS2!F51</f>
        <v>1142.625081</v>
      </c>
      <c r="H19" s="108">
        <f t="shared" si="1"/>
        <v>2.807567564871347</v>
      </c>
      <c r="I19" s="167">
        <f t="shared" si="2"/>
        <v>-418.6899450000001</v>
      </c>
      <c r="J19" s="137">
        <f t="shared" si="3"/>
        <v>131.4007200000001</v>
      </c>
      <c r="K19" s="114">
        <f>SR_HS2!G51</f>
        <v>109.18941222202166</v>
      </c>
      <c r="L19" s="51">
        <f>SR_HS2!H51</f>
        <v>93.36682957565151</v>
      </c>
      <c r="M19" s="35"/>
      <c r="N19" s="35"/>
      <c r="O19" s="42"/>
      <c r="P19" s="43"/>
      <c r="Q19" s="43"/>
      <c r="R19" s="43"/>
    </row>
    <row r="20" spans="1:18" s="26" customFormat="1" ht="12.75" customHeight="1">
      <c r="A20" s="48" t="str">
        <f>SR_HS2!A85</f>
        <v>73</v>
      </c>
      <c r="B20" s="58" t="str">
        <f>SR_HS2!B85</f>
        <v>  Predmety zo železa alebo z ocele</v>
      </c>
      <c r="C20" s="143">
        <f>SR_HS2!C85</f>
        <v>1021.515795</v>
      </c>
      <c r="D20" s="153">
        <f>SR_HS2!D85</f>
        <v>1034.876793</v>
      </c>
      <c r="E20" s="154">
        <f>SR_HS2!E85</f>
        <v>994.889262</v>
      </c>
      <c r="F20" s="103">
        <f t="shared" si="0"/>
        <v>2.5872713626208808</v>
      </c>
      <c r="G20" s="144">
        <f>SR_HS2!F85</f>
        <v>1070.951373</v>
      </c>
      <c r="H20" s="108">
        <f t="shared" si="1"/>
        <v>2.631456624212887</v>
      </c>
      <c r="I20" s="167">
        <f t="shared" si="2"/>
        <v>76.06211100000007</v>
      </c>
      <c r="J20" s="137">
        <f t="shared" si="3"/>
        <v>-26.626532999999995</v>
      </c>
      <c r="K20" s="114">
        <f>SR_HS2!G85</f>
        <v>97.39342914418665</v>
      </c>
      <c r="L20" s="51">
        <f>SR_HS2!H85</f>
        <v>103.4858816280365</v>
      </c>
      <c r="M20" s="35"/>
      <c r="N20" s="35"/>
      <c r="O20" s="42"/>
      <c r="P20" s="43"/>
      <c r="Q20" s="43"/>
      <c r="R20" s="43"/>
    </row>
    <row r="21" spans="1:18" s="26" customFormat="1" ht="12.75" customHeight="1">
      <c r="A21" s="48" t="str">
        <f>SR_HS2!A52</f>
        <v>40</v>
      </c>
      <c r="B21" s="58" t="str">
        <f>SR_HS2!B52</f>
        <v>  Kaučuk a výrobky z neho</v>
      </c>
      <c r="C21" s="143">
        <f>SR_HS2!C52</f>
        <v>716.508982</v>
      </c>
      <c r="D21" s="153">
        <f>SR_HS2!D52</f>
        <v>895.242349</v>
      </c>
      <c r="E21" s="154">
        <f>SR_HS2!E52</f>
        <v>731.389829</v>
      </c>
      <c r="F21" s="103">
        <f t="shared" si="0"/>
        <v>1.902024709443374</v>
      </c>
      <c r="G21" s="144">
        <f>SR_HS2!F52</f>
        <v>1025.765037</v>
      </c>
      <c r="H21" s="108">
        <f t="shared" si="1"/>
        <v>2.5204283495508686</v>
      </c>
      <c r="I21" s="167">
        <f t="shared" si="2"/>
        <v>294.37520799999993</v>
      </c>
      <c r="J21" s="137">
        <f t="shared" si="3"/>
        <v>14.880847000000017</v>
      </c>
      <c r="K21" s="114">
        <f>SR_HS2!G52</f>
        <v>102.0768542159043</v>
      </c>
      <c r="L21" s="51">
        <f>SR_HS2!H52</f>
        <v>114.57959268189175</v>
      </c>
      <c r="M21" s="35"/>
      <c r="N21" s="35"/>
      <c r="O21" s="42"/>
      <c r="P21" s="43"/>
      <c r="Q21" s="43"/>
      <c r="R21" s="43"/>
    </row>
    <row r="22" spans="1:18" s="26" customFormat="1" ht="12.75" customHeight="1">
      <c r="A22" s="48" t="str">
        <f>SR_HS2!A105</f>
        <v>94</v>
      </c>
      <c r="B22" s="58" t="str">
        <f>SR_HS2!B105</f>
        <v>  Nábytok; posteľoviny; svietidlá; svetelné reklamy; montované stavby</v>
      </c>
      <c r="C22" s="143">
        <f>SR_HS2!C105</f>
        <v>483.809002</v>
      </c>
      <c r="D22" s="153">
        <f>SR_HS2!D105</f>
        <v>672.498914</v>
      </c>
      <c r="E22" s="154">
        <f>SR_HS2!E105</f>
        <v>559.50166</v>
      </c>
      <c r="F22" s="103">
        <f t="shared" si="0"/>
        <v>1.455018842345134</v>
      </c>
      <c r="G22" s="145">
        <f>SR_HS2!F105</f>
        <v>715.690626</v>
      </c>
      <c r="H22" s="108">
        <f t="shared" si="1"/>
        <v>1.758538142958959</v>
      </c>
      <c r="I22" s="168">
        <f t="shared" si="2"/>
        <v>156.18896599999994</v>
      </c>
      <c r="J22" s="137">
        <f t="shared" si="3"/>
        <v>75.692658</v>
      </c>
      <c r="K22" s="114">
        <f>SR_HS2!G105</f>
        <v>115.64515287791193</v>
      </c>
      <c r="L22" s="51">
        <f>SR_HS2!H105</f>
        <v>106.42256977681899</v>
      </c>
      <c r="M22" s="35"/>
      <c r="N22" s="35"/>
      <c r="O22" s="42"/>
      <c r="P22" s="43"/>
      <c r="Q22" s="43"/>
      <c r="R22" s="43"/>
    </row>
    <row r="23" spans="1:18" s="26" customFormat="1" ht="12.75" customHeight="1">
      <c r="A23" s="52" t="str">
        <f>SR_HS2!A60</f>
        <v>48</v>
      </c>
      <c r="B23" s="67" t="str">
        <f>SR_HS2!B60</f>
        <v>  Papier, lepenka; výrobky z nich alebo z papierenských vláknin</v>
      </c>
      <c r="C23" s="146">
        <f>SR_HS2!C60</f>
        <v>421.988601</v>
      </c>
      <c r="D23" s="155">
        <f>SR_HS2!D60</f>
        <v>591.281522</v>
      </c>
      <c r="E23" s="156">
        <f>SR_HS2!E60</f>
        <v>402.552486</v>
      </c>
      <c r="F23" s="104">
        <f t="shared" si="0"/>
        <v>1.0468627602693363</v>
      </c>
      <c r="G23" s="147">
        <f>SR_HS2!F60</f>
        <v>513.705902</v>
      </c>
      <c r="H23" s="109">
        <f t="shared" si="1"/>
        <v>1.2622373272919425</v>
      </c>
      <c r="I23" s="169">
        <f t="shared" si="2"/>
        <v>111.15341600000005</v>
      </c>
      <c r="J23" s="138">
        <f t="shared" si="3"/>
        <v>-19.43611500000003</v>
      </c>
      <c r="K23" s="115">
        <f>SR_HS2!G60</f>
        <v>95.39416113280272</v>
      </c>
      <c r="L23" s="55">
        <f>SR_HS2!H60</f>
        <v>86.88008721503732</v>
      </c>
      <c r="M23" s="35"/>
      <c r="N23" s="35"/>
      <c r="O23" s="42"/>
      <c r="P23" s="43"/>
      <c r="Q23" s="43"/>
      <c r="R23" s="43"/>
    </row>
    <row r="24" spans="1:18" s="26" customFormat="1" ht="12.75" customHeight="1">
      <c r="A24" s="44" t="str">
        <f>SR_HS2!A56</f>
        <v>44</v>
      </c>
      <c r="B24" s="68" t="str">
        <f>SR_HS2!B56</f>
        <v>  Drevo a výrobky z dreva; drevené uhlie</v>
      </c>
      <c r="C24" s="141">
        <f>SR_HS2!C56</f>
        <v>244.608165</v>
      </c>
      <c r="D24" s="151">
        <f>SR_HS2!D56</f>
        <v>467.078052</v>
      </c>
      <c r="E24" s="152">
        <f>SR_HS2!E56</f>
        <v>278.70761</v>
      </c>
      <c r="F24" s="105">
        <f t="shared" si="0"/>
        <v>0.7247964627218069</v>
      </c>
      <c r="G24" s="142">
        <f>SR_HS2!F56</f>
        <v>483.442624</v>
      </c>
      <c r="H24" s="110">
        <f t="shared" si="1"/>
        <v>1.1878768050766204</v>
      </c>
      <c r="I24" s="166">
        <f t="shared" si="2"/>
        <v>204.73501400000004</v>
      </c>
      <c r="J24" s="136">
        <f t="shared" si="3"/>
        <v>34.099444999999974</v>
      </c>
      <c r="K24" s="116">
        <f>SR_HS2!G56</f>
        <v>113.94043612567062</v>
      </c>
      <c r="L24" s="47">
        <f>SR_HS2!H56</f>
        <v>103.50360543166776</v>
      </c>
      <c r="M24" s="35"/>
      <c r="N24" s="35"/>
      <c r="O24" s="42"/>
      <c r="P24" s="43"/>
      <c r="Q24" s="43"/>
      <c r="R24" s="43"/>
    </row>
    <row r="25" spans="1:18" s="26" customFormat="1" ht="12.75" customHeight="1">
      <c r="A25" s="48" t="str">
        <f>SR_HS2!A76</f>
        <v>64</v>
      </c>
      <c r="B25" s="58" t="str">
        <f>SR_HS2!B76</f>
        <v>  Obuv, gamaše a podobné predmety; časti týchto predmetov</v>
      </c>
      <c r="C25" s="143">
        <f>SR_HS2!C76</f>
        <v>373.25761</v>
      </c>
      <c r="D25" s="153">
        <f>SR_HS2!D76</f>
        <v>626.001383</v>
      </c>
      <c r="E25" s="154">
        <f>SR_HS2!E76</f>
        <v>413.811151</v>
      </c>
      <c r="F25" s="103">
        <f t="shared" si="0"/>
        <v>1.0761416183779104</v>
      </c>
      <c r="G25" s="144">
        <f>SR_HS2!F76</f>
        <v>618.929915</v>
      </c>
      <c r="H25" s="108">
        <f t="shared" si="1"/>
        <v>1.5207854117483532</v>
      </c>
      <c r="I25" s="167">
        <f t="shared" si="2"/>
        <v>205.11876400000006</v>
      </c>
      <c r="J25" s="137">
        <f t="shared" si="3"/>
        <v>40.553540999999996</v>
      </c>
      <c r="K25" s="114">
        <f>SR_HS2!G76</f>
        <v>110.86475932801476</v>
      </c>
      <c r="L25" s="51">
        <f>SR_HS2!H76</f>
        <v>98.87037501960279</v>
      </c>
      <c r="M25" s="35"/>
      <c r="N25" s="35"/>
      <c r="O25" s="42"/>
      <c r="P25" s="43"/>
      <c r="Q25" s="43"/>
      <c r="R25" s="43"/>
    </row>
    <row r="26" spans="1:18" s="26" customFormat="1" ht="12.75" customHeight="1">
      <c r="A26" s="48" t="str">
        <f>SR_HS2!A88</f>
        <v>76</v>
      </c>
      <c r="B26" s="58" t="str">
        <f>SR_HS2!B88</f>
        <v>  Hliník a predmety z hliníka</v>
      </c>
      <c r="C26" s="143">
        <f>SR_HS2!C88</f>
        <v>356.641196</v>
      </c>
      <c r="D26" s="153">
        <f>SR_HS2!D88</f>
        <v>487.21845</v>
      </c>
      <c r="E26" s="154">
        <f>SR_HS2!E88</f>
        <v>357.56512</v>
      </c>
      <c r="F26" s="103">
        <f t="shared" si="0"/>
        <v>0.9298703188215721</v>
      </c>
      <c r="G26" s="144">
        <f>SR_HS2!F88</f>
        <v>556.34877</v>
      </c>
      <c r="H26" s="108">
        <f t="shared" si="1"/>
        <v>1.3670159944686784</v>
      </c>
      <c r="I26" s="167">
        <f t="shared" si="2"/>
        <v>198.78364999999997</v>
      </c>
      <c r="J26" s="137">
        <f t="shared" si="3"/>
        <v>0.9239239999999995</v>
      </c>
      <c r="K26" s="114">
        <f>SR_HS2!G88</f>
        <v>100.25906261260968</v>
      </c>
      <c r="L26" s="51">
        <f>SR_HS2!H88</f>
        <v>114.18877302368166</v>
      </c>
      <c r="M26" s="35"/>
      <c r="N26" s="35"/>
      <c r="O26" s="42"/>
      <c r="P26" s="43"/>
      <c r="Q26" s="43"/>
      <c r="R26" s="43"/>
    </row>
    <row r="27" spans="1:18" s="26" customFormat="1" ht="12.75" customHeight="1">
      <c r="A27" s="48" t="str">
        <f>SR_HS2!A101</f>
        <v>90</v>
      </c>
      <c r="B27" s="58" t="str">
        <f>SR_HS2!B101</f>
        <v>  Prístroje optické, fotografické, meracie, kontrolné presné, lekárske</v>
      </c>
      <c r="C27" s="143">
        <f>SR_HS2!C101</f>
        <v>1087.042599</v>
      </c>
      <c r="D27" s="153">
        <f>SR_HS2!D101</f>
        <v>384.230251</v>
      </c>
      <c r="E27" s="154">
        <f>SR_HS2!E101</f>
        <v>1560.982941</v>
      </c>
      <c r="F27" s="103">
        <f t="shared" si="0"/>
        <v>4.059433160098797</v>
      </c>
      <c r="G27" s="144">
        <f>SR_HS2!F101</f>
        <v>453.71319</v>
      </c>
      <c r="H27" s="108">
        <f t="shared" si="1"/>
        <v>1.1148280019229782</v>
      </c>
      <c r="I27" s="167">
        <f t="shared" si="2"/>
        <v>-1107.269751</v>
      </c>
      <c r="J27" s="137">
        <f t="shared" si="3"/>
        <v>473.9403419999999</v>
      </c>
      <c r="K27" s="114">
        <f>SR_HS2!G101</f>
        <v>143.59905880744603</v>
      </c>
      <c r="L27" s="51">
        <f>SR_HS2!H101</f>
        <v>118.08367217811802</v>
      </c>
      <c r="M27" s="35"/>
      <c r="N27" s="35"/>
      <c r="O27" s="42"/>
      <c r="P27" s="43"/>
      <c r="Q27" s="43"/>
      <c r="R27" s="43"/>
    </row>
    <row r="28" spans="1:18" s="26" customFormat="1" ht="12.75" customHeight="1">
      <c r="A28" s="48" t="str">
        <f>SR_HS2!A73</f>
        <v>61</v>
      </c>
      <c r="B28" s="58" t="str">
        <f>SR_HS2!B73</f>
        <v>  Odevy a odevné doplnky, pletené alebo háčkované</v>
      </c>
      <c r="C28" s="143">
        <f>SR_HS2!C73</f>
        <v>355.920734</v>
      </c>
      <c r="D28" s="153">
        <f>SR_HS2!D73</f>
        <v>308.186557</v>
      </c>
      <c r="E28" s="154">
        <f>SR_HS2!E73</f>
        <v>310.023353</v>
      </c>
      <c r="F28" s="103">
        <f t="shared" si="0"/>
        <v>0.8062349988059316</v>
      </c>
      <c r="G28" s="144">
        <f>SR_HS2!F73</f>
        <v>263.700928</v>
      </c>
      <c r="H28" s="108">
        <f t="shared" si="1"/>
        <v>0.6479449686430212</v>
      </c>
      <c r="I28" s="167">
        <f t="shared" si="2"/>
        <v>-46.32242500000001</v>
      </c>
      <c r="J28" s="137">
        <f t="shared" si="3"/>
        <v>-45.897380999999996</v>
      </c>
      <c r="K28" s="114">
        <f>SR_HS2!G73</f>
        <v>87.10460599353563</v>
      </c>
      <c r="L28" s="51">
        <f>SR_HS2!H73</f>
        <v>85.56535708986164</v>
      </c>
      <c r="M28" s="35"/>
      <c r="N28" s="35"/>
      <c r="O28" s="42"/>
      <c r="P28" s="43"/>
      <c r="Q28" s="43"/>
      <c r="R28" s="43"/>
    </row>
    <row r="29" spans="1:18" s="26" customFormat="1" ht="12.75" customHeight="1">
      <c r="A29" s="48" t="str">
        <f>SR_HS2!A94</f>
        <v>83</v>
      </c>
      <c r="B29" s="58" t="str">
        <f>SR_HS2!B94</f>
        <v>  Rôzne predmety zo základných kovov</v>
      </c>
      <c r="C29" s="143">
        <f>SR_HS2!C94</f>
        <v>315.479396</v>
      </c>
      <c r="D29" s="153">
        <f>SR_HS2!D94</f>
        <v>307.154967</v>
      </c>
      <c r="E29" s="154">
        <f>SR_HS2!E94</f>
        <v>364.844932</v>
      </c>
      <c r="F29" s="103">
        <f t="shared" si="0"/>
        <v>0.9488019224002464</v>
      </c>
      <c r="G29" s="144">
        <f>SR_HS2!F94</f>
        <v>344.499366</v>
      </c>
      <c r="H29" s="108">
        <f t="shared" si="1"/>
        <v>0.8464764708769272</v>
      </c>
      <c r="I29" s="167">
        <f t="shared" si="2"/>
        <v>-20.345565999999963</v>
      </c>
      <c r="J29" s="137">
        <f t="shared" si="3"/>
        <v>49.36553599999996</v>
      </c>
      <c r="K29" s="114">
        <f>SR_HS2!G94</f>
        <v>115.64778449113042</v>
      </c>
      <c r="L29" s="51">
        <f>SR_HS2!H94</f>
        <v>112.15816216965165</v>
      </c>
      <c r="M29" s="35"/>
      <c r="N29" s="35"/>
      <c r="O29" s="42"/>
      <c r="P29" s="43"/>
      <c r="Q29" s="43"/>
      <c r="R29" s="43"/>
    </row>
    <row r="30" spans="1:18" s="26" customFormat="1" ht="12.75" customHeight="1">
      <c r="A30" s="48" t="str">
        <f>SR_HS2!A86</f>
        <v>74</v>
      </c>
      <c r="B30" s="58" t="str">
        <f>SR_HS2!B86</f>
        <v>  Meď a predmety z medi</v>
      </c>
      <c r="C30" s="143">
        <f>SR_HS2!C86</f>
        <v>403.69824</v>
      </c>
      <c r="D30" s="153">
        <f>SR_HS2!D86</f>
        <v>436.683511</v>
      </c>
      <c r="E30" s="154">
        <f>SR_HS2!E86</f>
        <v>588.563695</v>
      </c>
      <c r="F30" s="103">
        <f t="shared" si="0"/>
        <v>1.530596470697289</v>
      </c>
      <c r="G30" s="144">
        <f>SR_HS2!F86</f>
        <v>544.758874</v>
      </c>
      <c r="H30" s="108">
        <f t="shared" si="1"/>
        <v>1.3385382228610798</v>
      </c>
      <c r="I30" s="167">
        <f t="shared" si="2"/>
        <v>-43.80482100000006</v>
      </c>
      <c r="J30" s="137">
        <f t="shared" si="3"/>
        <v>184.86545500000005</v>
      </c>
      <c r="K30" s="114">
        <f>SR_HS2!G86</f>
        <v>145.792980172517</v>
      </c>
      <c r="L30" s="51">
        <f>SR_HS2!H86</f>
        <v>124.74912843686465</v>
      </c>
      <c r="M30" s="35"/>
      <c r="N30" s="35"/>
      <c r="O30" s="42"/>
      <c r="P30" s="43"/>
      <c r="Q30" s="43"/>
      <c r="R30" s="43"/>
    </row>
    <row r="31" spans="1:18" s="26" customFormat="1" ht="12.75" customHeight="1">
      <c r="A31" s="48" t="str">
        <f>SR_HS2!A82</f>
        <v>70</v>
      </c>
      <c r="B31" s="58" t="str">
        <f>SR_HS2!B82</f>
        <v>  Sklo a sklenený tovar</v>
      </c>
      <c r="C31" s="143">
        <f>SR_HS2!C82</f>
        <v>222.646833</v>
      </c>
      <c r="D31" s="153">
        <f>SR_HS2!D82</f>
        <v>259.559954</v>
      </c>
      <c r="E31" s="154">
        <f>SR_HS2!E82</f>
        <v>253.498204</v>
      </c>
      <c r="F31" s="103">
        <f t="shared" si="0"/>
        <v>0.6592378355421691</v>
      </c>
      <c r="G31" s="144">
        <f>SR_HS2!F82</f>
        <v>264.01514</v>
      </c>
      <c r="H31" s="108">
        <f t="shared" si="1"/>
        <v>0.648717025404563</v>
      </c>
      <c r="I31" s="167">
        <f t="shared" si="2"/>
        <v>10.516935999999987</v>
      </c>
      <c r="J31" s="137">
        <f t="shared" si="3"/>
        <v>30.851371</v>
      </c>
      <c r="K31" s="114">
        <f>SR_HS2!G82</f>
        <v>113.85664039514994</v>
      </c>
      <c r="L31" s="51">
        <f>SR_HS2!H82</f>
        <v>101.71643812203787</v>
      </c>
      <c r="M31" s="35"/>
      <c r="N31" s="35"/>
      <c r="O31" s="42"/>
      <c r="P31" s="43"/>
      <c r="Q31" s="43"/>
      <c r="R31" s="43"/>
    </row>
    <row r="32" spans="1:18" s="26" customFormat="1" ht="12.75" customHeight="1">
      <c r="A32" s="48" t="str">
        <f>SR_HS2!A74</f>
        <v>62</v>
      </c>
      <c r="B32" s="58" t="str">
        <f>SR_HS2!B74</f>
        <v>  Odevy a odevné doplnky iné ako pletené alebo háčkované</v>
      </c>
      <c r="C32" s="143">
        <f>SR_HS2!C74</f>
        <v>271.420592</v>
      </c>
      <c r="D32" s="153">
        <f>SR_HS2!D74</f>
        <v>266.540573</v>
      </c>
      <c r="E32" s="154">
        <f>SR_HS2!E74</f>
        <v>258.332075</v>
      </c>
      <c r="F32" s="103">
        <f t="shared" si="0"/>
        <v>0.671808617524238</v>
      </c>
      <c r="G32" s="144">
        <f>SR_HS2!F74</f>
        <v>249.430618</v>
      </c>
      <c r="H32" s="108">
        <f t="shared" si="1"/>
        <v>0.6128810967196119</v>
      </c>
      <c r="I32" s="167">
        <f t="shared" si="2"/>
        <v>-8.901456999999965</v>
      </c>
      <c r="J32" s="137">
        <f t="shared" si="3"/>
        <v>-13.088517000000024</v>
      </c>
      <c r="K32" s="114">
        <f>SR_HS2!G74</f>
        <v>95.1777730261527</v>
      </c>
      <c r="L32" s="51">
        <f>SR_HS2!H74</f>
        <v>93.58073151587321</v>
      </c>
      <c r="M32" s="35"/>
      <c r="N32" s="35"/>
      <c r="O32" s="42"/>
      <c r="P32" s="43"/>
      <c r="Q32" s="43"/>
      <c r="R32" s="43"/>
    </row>
    <row r="33" spans="1:18" s="26" customFormat="1" ht="12.75" customHeight="1">
      <c r="A33" s="59" t="str">
        <f>SR_HS2!A97</f>
        <v>86</v>
      </c>
      <c r="B33" s="60" t="str">
        <f>SR_HS2!B97</f>
        <v>  Lokomotívy; vozový park a jeho časti; zvrškový upevňovací materiál </v>
      </c>
      <c r="C33" s="148">
        <f>SR_HS2!C97</f>
        <v>134.790552</v>
      </c>
      <c r="D33" s="157">
        <f>SR_HS2!D97</f>
        <v>211.757896</v>
      </c>
      <c r="E33" s="158">
        <f>SR_HS2!E97</f>
        <v>166.230285</v>
      </c>
      <c r="F33" s="106">
        <f t="shared" si="0"/>
        <v>0.4322921880936004</v>
      </c>
      <c r="G33" s="149">
        <f>SR_HS2!F97</f>
        <v>200.991773</v>
      </c>
      <c r="H33" s="111">
        <f t="shared" si="1"/>
        <v>0.49386101536203253</v>
      </c>
      <c r="I33" s="170">
        <f t="shared" si="2"/>
        <v>34.761487999999986</v>
      </c>
      <c r="J33" s="138">
        <f t="shared" si="3"/>
        <v>31.439733000000018</v>
      </c>
      <c r="K33" s="117">
        <f>SR_HS2!G97</f>
        <v>123.32487888320244</v>
      </c>
      <c r="L33" s="62">
        <f>SR_HS2!H97</f>
        <v>94.91583397674106</v>
      </c>
      <c r="M33" s="35"/>
      <c r="N33" s="35"/>
      <c r="O33" s="42"/>
      <c r="P33" s="43"/>
      <c r="Q33" s="43"/>
      <c r="R33" s="43"/>
    </row>
    <row r="34" spans="1:18" s="26" customFormat="1" ht="12.75" customHeight="1">
      <c r="A34" s="63" t="str">
        <f>SR_HS2!A42</f>
        <v>30</v>
      </c>
      <c r="B34" s="64" t="str">
        <f>SR_HS2!B42</f>
        <v>  Farmaceutické výrobky</v>
      </c>
      <c r="C34" s="150">
        <f>SR_HS2!C42</f>
        <v>1002.838697</v>
      </c>
      <c r="D34" s="159">
        <f>SR_HS2!D42</f>
        <v>246.423675</v>
      </c>
      <c r="E34" s="160">
        <f>SR_HS2!E42</f>
        <v>909.261583</v>
      </c>
      <c r="F34" s="107">
        <f t="shared" si="0"/>
        <v>2.364591261240519</v>
      </c>
      <c r="G34" s="145">
        <f>SR_HS2!F42</f>
        <v>190.721865</v>
      </c>
      <c r="H34" s="112">
        <f t="shared" si="1"/>
        <v>0.46862661339198447</v>
      </c>
      <c r="I34" s="168">
        <f t="shared" si="2"/>
        <v>-718.539718</v>
      </c>
      <c r="J34" s="136">
        <f t="shared" si="3"/>
        <v>-93.57711400000005</v>
      </c>
      <c r="K34" s="118">
        <f>SR_HS2!G42</f>
        <v>90.66877711441165</v>
      </c>
      <c r="L34" s="66">
        <f>SR_HS2!H42</f>
        <v>77.39591782323674</v>
      </c>
      <c r="M34" s="35"/>
      <c r="N34" s="35"/>
      <c r="O34" s="42"/>
      <c r="P34" s="43"/>
      <c r="Q34" s="43"/>
      <c r="R34" s="43"/>
    </row>
    <row r="35" spans="1:18" s="26" customFormat="1" ht="12.75" customHeight="1">
      <c r="A35" s="48" t="str">
        <f>SR_HS2!A41</f>
        <v>29</v>
      </c>
      <c r="B35" s="58" t="str">
        <f>SR_HS2!B41</f>
        <v>  Výrobky organickej chémie</v>
      </c>
      <c r="C35" s="143">
        <f>SR_HS2!C41</f>
        <v>299.107312</v>
      </c>
      <c r="D35" s="153">
        <f>SR_HS2!D41</f>
        <v>213.080719</v>
      </c>
      <c r="E35" s="154">
        <f>SR_HS2!E41</f>
        <v>239.362376</v>
      </c>
      <c r="F35" s="103">
        <f t="shared" si="0"/>
        <v>0.6224767362236256</v>
      </c>
      <c r="G35" s="144">
        <f>SR_HS2!F41</f>
        <v>211.793606</v>
      </c>
      <c r="H35" s="108">
        <f t="shared" si="1"/>
        <v>0.5204024211794295</v>
      </c>
      <c r="I35" s="167">
        <f t="shared" si="2"/>
        <v>-27.56877</v>
      </c>
      <c r="J35" s="137">
        <f t="shared" si="3"/>
        <v>-59.74493599999997</v>
      </c>
      <c r="K35" s="114">
        <f>SR_HS2!G41</f>
        <v>80.02558493120357</v>
      </c>
      <c r="L35" s="51">
        <f>SR_HS2!H41</f>
        <v>99.39595050831419</v>
      </c>
      <c r="M35" s="35"/>
      <c r="N35" s="35"/>
      <c r="O35" s="42"/>
      <c r="P35" s="43"/>
      <c r="Q35" s="43"/>
      <c r="R35" s="43"/>
    </row>
    <row r="36" spans="1:18" s="26" customFormat="1" ht="12.75" customHeight="1">
      <c r="A36" s="48" t="str">
        <f>SR_HS2!A29</f>
        <v>17</v>
      </c>
      <c r="B36" s="58" t="str">
        <f>SR_HS2!B29</f>
        <v>  Cukor a cukrovinky</v>
      </c>
      <c r="C36" s="143">
        <f>SR_HS2!C29</f>
        <v>132.381991</v>
      </c>
      <c r="D36" s="153">
        <f>SR_HS2!D29</f>
        <v>226.425382</v>
      </c>
      <c r="E36" s="154">
        <f>SR_HS2!E29</f>
        <v>209.548183</v>
      </c>
      <c r="F36" s="103">
        <f t="shared" si="0"/>
        <v>0.5449430742425077</v>
      </c>
      <c r="G36" s="144">
        <f>SR_HS2!F29</f>
        <v>387.506197</v>
      </c>
      <c r="H36" s="108">
        <f t="shared" si="1"/>
        <v>0.9521494390195753</v>
      </c>
      <c r="I36" s="167">
        <f t="shared" si="2"/>
        <v>177.958014</v>
      </c>
      <c r="J36" s="137">
        <f t="shared" si="3"/>
        <v>77.166192</v>
      </c>
      <c r="K36" s="114">
        <f>SR_HS2!G29</f>
        <v>158.29055101611215</v>
      </c>
      <c r="L36" s="51">
        <f>SR_HS2!H29</f>
        <v>171.14079418887763</v>
      </c>
      <c r="M36" s="35"/>
      <c r="N36" s="35"/>
      <c r="O36" s="42"/>
      <c r="P36" s="43"/>
      <c r="Q36" s="43"/>
      <c r="R36" s="43"/>
    </row>
    <row r="37" spans="1:18" s="26" customFormat="1" ht="12.75" customHeight="1">
      <c r="A37" s="48" t="str">
        <f>SR_HS2!A16</f>
        <v>04</v>
      </c>
      <c r="B37" s="49" t="str">
        <f>SR_HS2!B16</f>
        <v>  Mlieko, vajcia, med, jedlé výrobky živočíšneho pôvodu</v>
      </c>
      <c r="C37" s="143">
        <f>SR_HS2!C16</f>
        <v>190.519831</v>
      </c>
      <c r="D37" s="153">
        <f>SR_HS2!D16</f>
        <v>182.532762</v>
      </c>
      <c r="E37" s="154">
        <f>SR_HS2!E16</f>
        <v>182.408835</v>
      </c>
      <c r="F37" s="103">
        <f t="shared" si="0"/>
        <v>0.47436551293739604</v>
      </c>
      <c r="G37" s="144">
        <f>SR_HS2!F16</f>
        <v>176.002212</v>
      </c>
      <c r="H37" s="108">
        <f t="shared" si="1"/>
        <v>0.4324586515502986</v>
      </c>
      <c r="I37" s="167">
        <f t="shared" si="2"/>
        <v>-6.406623000000025</v>
      </c>
      <c r="J37" s="137">
        <f t="shared" si="3"/>
        <v>-8.110996</v>
      </c>
      <c r="K37" s="114">
        <f>SR_HS2!G16</f>
        <v>95.74270250113753</v>
      </c>
      <c r="L37" s="51">
        <f>SR_HS2!H16</f>
        <v>96.42225870663152</v>
      </c>
      <c r="M37" s="35"/>
      <c r="N37" s="35"/>
      <c r="O37" s="42"/>
      <c r="P37" s="43"/>
      <c r="Q37" s="43"/>
      <c r="R37" s="43"/>
    </row>
    <row r="38" spans="1:18" s="26" customFormat="1" ht="12.75" customHeight="1">
      <c r="A38" s="48" t="str">
        <f>SR_HS2!A24</f>
        <v>12</v>
      </c>
      <c r="B38" s="49" t="str">
        <f>SR_HS2!B24</f>
        <v>  Olejnaté semená a plody; priemyselné a liečivé rastliny; slama</v>
      </c>
      <c r="C38" s="143">
        <f>SR_HS2!C24</f>
        <v>88.868064</v>
      </c>
      <c r="D38" s="161">
        <f>SR_HS2!D24</f>
        <v>220.262745</v>
      </c>
      <c r="E38" s="154">
        <f>SR_HS2!E24</f>
        <v>107.246044</v>
      </c>
      <c r="F38" s="103">
        <f t="shared" si="0"/>
        <v>0.2789000032403394</v>
      </c>
      <c r="G38" s="144">
        <f>SR_HS2!F24</f>
        <v>268.756446</v>
      </c>
      <c r="H38" s="108">
        <f t="shared" si="1"/>
        <v>0.6603669858002161</v>
      </c>
      <c r="I38" s="167">
        <f t="shared" si="2"/>
        <v>161.510402</v>
      </c>
      <c r="J38" s="137">
        <f t="shared" si="3"/>
        <v>18.377979999999994</v>
      </c>
      <c r="K38" s="114">
        <f>SR_HS2!G24</f>
        <v>120.68007242736827</v>
      </c>
      <c r="L38" s="51">
        <f>SR_HS2!H24</f>
        <v>122.01629739972594</v>
      </c>
      <c r="M38" s="35"/>
      <c r="N38" s="35"/>
      <c r="O38" s="42"/>
      <c r="P38" s="43"/>
      <c r="Q38" s="43"/>
      <c r="R38" s="43"/>
    </row>
    <row r="39" spans="1:18" s="26" customFormat="1" ht="12.75" customHeight="1">
      <c r="A39" s="48" t="str">
        <f>SR_HS2!A37</f>
        <v>25</v>
      </c>
      <c r="B39" s="58" t="str">
        <f>SR_HS2!B37</f>
        <v>  Soľ; síra; zeminy a kamene; sadra; vápno a cement</v>
      </c>
      <c r="C39" s="143">
        <f>SR_HS2!C37</f>
        <v>94.108028</v>
      </c>
      <c r="D39" s="153">
        <f>SR_HS2!D37</f>
        <v>182.693772</v>
      </c>
      <c r="E39" s="154">
        <f>SR_HS2!E37</f>
        <v>93.238766</v>
      </c>
      <c r="F39" s="103">
        <f t="shared" si="0"/>
        <v>0.24247320618674986</v>
      </c>
      <c r="G39" s="144">
        <f>SR_HS2!F37</f>
        <v>171.240477</v>
      </c>
      <c r="H39" s="108">
        <f t="shared" si="1"/>
        <v>0.420758494638976</v>
      </c>
      <c r="I39" s="167">
        <f t="shared" si="2"/>
        <v>78.001711</v>
      </c>
      <c r="J39" s="137">
        <f t="shared" si="3"/>
        <v>-0.8692620000000062</v>
      </c>
      <c r="K39" s="114">
        <f>SR_HS2!G37</f>
        <v>99.07631472205537</v>
      </c>
      <c r="L39" s="51">
        <f>SR_HS2!H37</f>
        <v>93.7308782480007</v>
      </c>
      <c r="M39" s="35"/>
      <c r="N39" s="35"/>
      <c r="O39" s="42"/>
      <c r="P39" s="43"/>
      <c r="Q39" s="43"/>
      <c r="R39" s="43"/>
    </row>
    <row r="40" spans="1:18" s="26" customFormat="1" ht="12.75" customHeight="1">
      <c r="A40" s="48" t="str">
        <f>SR_HS2!A83</f>
        <v>71</v>
      </c>
      <c r="B40" s="58" t="str">
        <f>SR_HS2!B83</f>
        <v>  Perly, drahokamy, drahé kovy; bižutéria; mince</v>
      </c>
      <c r="C40" s="143">
        <f>SR_HS2!C83</f>
        <v>172.818559</v>
      </c>
      <c r="D40" s="161">
        <f>SR_HS2!D83</f>
        <v>122.371531</v>
      </c>
      <c r="E40" s="154">
        <f>SR_HS2!E83</f>
        <v>237.769282</v>
      </c>
      <c r="F40" s="103">
        <f t="shared" si="0"/>
        <v>0.6183337962587523</v>
      </c>
      <c r="G40" s="144">
        <f>SR_HS2!F83</f>
        <v>199.862226</v>
      </c>
      <c r="H40" s="108">
        <f t="shared" si="1"/>
        <v>0.4910855822187111</v>
      </c>
      <c r="I40" s="167">
        <f t="shared" si="2"/>
        <v>-37.90705600000001</v>
      </c>
      <c r="J40" s="137">
        <f t="shared" si="3"/>
        <v>64.95072300000001</v>
      </c>
      <c r="K40" s="114">
        <f>SR_HS2!G83</f>
        <v>137.58318746310113</v>
      </c>
      <c r="L40" s="51">
        <f>SR_HS2!H83</f>
        <v>163.32411988863652</v>
      </c>
      <c r="M40" s="35"/>
      <c r="N40" s="35"/>
      <c r="O40" s="42"/>
      <c r="P40" s="43"/>
      <c r="Q40" s="43"/>
      <c r="R40" s="43"/>
    </row>
    <row r="41" spans="1:18" s="26" customFormat="1" ht="12.75" customHeight="1">
      <c r="A41" s="48" t="str">
        <f>SR_HS2!A106</f>
        <v>95</v>
      </c>
      <c r="B41" s="58" t="str">
        <f>SR_HS2!B106</f>
        <v>  Hračky, hry a športové potreby; ich časti, súčasti a príslušenstvo</v>
      </c>
      <c r="C41" s="143">
        <f>SR_HS2!C106</f>
        <v>138.879964</v>
      </c>
      <c r="D41" s="153">
        <f>SR_HS2!D106</f>
        <v>134.154184</v>
      </c>
      <c r="E41" s="154">
        <f>SR_HS2!E106</f>
        <v>138.112016</v>
      </c>
      <c r="F41" s="103">
        <f t="shared" si="0"/>
        <v>0.3591688818836974</v>
      </c>
      <c r="G41" s="144">
        <f>SR_HS2!F106</f>
        <v>138.997403</v>
      </c>
      <c r="H41" s="108">
        <f t="shared" si="1"/>
        <v>0.3415333749917497</v>
      </c>
      <c r="I41" s="167">
        <f t="shared" si="2"/>
        <v>0.8853869999999802</v>
      </c>
      <c r="J41" s="137">
        <f t="shared" si="3"/>
        <v>-0.7679479999999899</v>
      </c>
      <c r="K41" s="114">
        <f>SR_HS2!G106</f>
        <v>99.44704190735534</v>
      </c>
      <c r="L41" s="51">
        <f>SR_HS2!H106</f>
        <v>103.61018855736918</v>
      </c>
      <c r="M41" s="35"/>
      <c r="N41" s="35"/>
      <c r="O41" s="42"/>
      <c r="P41" s="43"/>
      <c r="Q41" s="43"/>
      <c r="R41" s="43"/>
    </row>
    <row r="42" spans="1:18" s="26" customFormat="1" ht="12.75" customHeight="1">
      <c r="A42" s="48" t="str">
        <f>SR_HS2!A22</f>
        <v>10</v>
      </c>
      <c r="B42" s="49" t="str">
        <f>SR_HS2!B22</f>
        <v>  Obilniny</v>
      </c>
      <c r="C42" s="143">
        <f>SR_HS2!C22</f>
        <v>110.950684</v>
      </c>
      <c r="D42" s="153">
        <f>SR_HS2!D22</f>
        <v>219.729858</v>
      </c>
      <c r="E42" s="154">
        <f>SR_HS2!E22</f>
        <v>80.877958</v>
      </c>
      <c r="F42" s="103">
        <f t="shared" si="0"/>
        <v>0.21032815670358937</v>
      </c>
      <c r="G42" s="144">
        <f>SR_HS2!F22</f>
        <v>218.679145</v>
      </c>
      <c r="H42" s="108">
        <f t="shared" si="1"/>
        <v>0.5373210205384931</v>
      </c>
      <c r="I42" s="167">
        <f t="shared" si="2"/>
        <v>137.801187</v>
      </c>
      <c r="J42" s="137">
        <f t="shared" si="3"/>
        <v>-30.07272599999999</v>
      </c>
      <c r="K42" s="114">
        <f>SR_HS2!G22</f>
        <v>72.89541180295925</v>
      </c>
      <c r="L42" s="51">
        <f>SR_HS2!H22</f>
        <v>99.52181601100384</v>
      </c>
      <c r="M42" s="35"/>
      <c r="N42" s="35"/>
      <c r="O42" s="42"/>
      <c r="P42" s="43"/>
      <c r="Q42" s="43"/>
      <c r="R42" s="43"/>
    </row>
    <row r="43" spans="1:18" s="26" customFormat="1" ht="12.75" customHeight="1">
      <c r="A43" s="59" t="str">
        <f>SR_HS2!A61</f>
        <v>49</v>
      </c>
      <c r="B43" s="60" t="str">
        <f>SR_HS2!B61</f>
        <v>  Knihy, noviny, obrazy a iné polygrafické výrobky; strojopisy a plány</v>
      </c>
      <c r="C43" s="148">
        <f>SR_HS2!C61</f>
        <v>87.547396</v>
      </c>
      <c r="D43" s="187">
        <f>SR_HS2!D61</f>
        <v>123.762165</v>
      </c>
      <c r="E43" s="158">
        <f>SR_HS2!E61</f>
        <v>74.005813</v>
      </c>
      <c r="F43" s="106">
        <f t="shared" si="0"/>
        <v>0.19245671649673116</v>
      </c>
      <c r="G43" s="149">
        <f>SR_HS2!F61</f>
        <v>124.497287</v>
      </c>
      <c r="H43" s="111">
        <f t="shared" si="1"/>
        <v>0.3059048420237498</v>
      </c>
      <c r="I43" s="170">
        <f t="shared" si="2"/>
        <v>50.491474</v>
      </c>
      <c r="J43" s="138">
        <f t="shared" si="3"/>
        <v>-13.541583000000003</v>
      </c>
      <c r="K43" s="127">
        <f>SR_HS2!G61</f>
        <v>84.5322835187468</v>
      </c>
      <c r="L43" s="62">
        <f>SR_HS2!H61</f>
        <v>100.59397958980436</v>
      </c>
      <c r="M43" s="35"/>
      <c r="N43" s="35"/>
      <c r="O43" s="42"/>
      <c r="P43" s="43"/>
      <c r="Q43" s="43"/>
      <c r="R43" s="43"/>
    </row>
    <row r="44" spans="1:18" s="26" customFormat="1" ht="12.75" customHeight="1">
      <c r="A44" s="44" t="str">
        <f>SR_HS2!A45</f>
        <v>33</v>
      </c>
      <c r="B44" s="68" t="str">
        <f>SR_HS2!B45</f>
        <v>  Silice a rezinoidy; voňavkárske, kozmetické a toaletné prípravky</v>
      </c>
      <c r="C44" s="141">
        <f>SR_HS2!C45</f>
        <v>163.284479</v>
      </c>
      <c r="D44" s="164">
        <f>SR_HS2!D45</f>
        <v>158.287161</v>
      </c>
      <c r="E44" s="152">
        <f>SR_HS2!E45</f>
        <v>151.692343</v>
      </c>
      <c r="F44" s="105">
        <f t="shared" si="0"/>
        <v>0.39448536632488446</v>
      </c>
      <c r="G44" s="142">
        <f>SR_HS2!F45</f>
        <v>200.277937</v>
      </c>
      <c r="H44" s="110">
        <f t="shared" si="1"/>
        <v>0.49210703425872654</v>
      </c>
      <c r="I44" s="166">
        <f t="shared" si="2"/>
        <v>48.585594000000015</v>
      </c>
      <c r="J44" s="136">
        <f t="shared" si="3"/>
        <v>-11.59213600000001</v>
      </c>
      <c r="K44" s="116">
        <f>SR_HS2!G45</f>
        <v>92.90065040413302</v>
      </c>
      <c r="L44" s="47">
        <f>SR_HS2!H45</f>
        <v>126.52822612694405</v>
      </c>
      <c r="M44" s="35"/>
      <c r="N44" s="35"/>
      <c r="O44" s="42"/>
      <c r="P44" s="43"/>
      <c r="Q44" s="43"/>
      <c r="R44" s="43"/>
    </row>
    <row r="45" spans="1:18" s="26" customFormat="1" ht="12.75" customHeight="1">
      <c r="A45" s="48" t="str">
        <f>SR_HS2!A30</f>
        <v>18</v>
      </c>
      <c r="B45" s="58" t="str">
        <f>SR_HS2!B30</f>
        <v>  Kakao a kakaové prípravky</v>
      </c>
      <c r="C45" s="143">
        <f>SR_HS2!C30</f>
        <v>93.426702</v>
      </c>
      <c r="D45" s="153">
        <f>SR_HS2!D30</f>
        <v>114.19594</v>
      </c>
      <c r="E45" s="154">
        <f>SR_HS2!E30</f>
        <v>112.442505</v>
      </c>
      <c r="F45" s="103">
        <f t="shared" si="0"/>
        <v>0.29241372305398866</v>
      </c>
      <c r="G45" s="144">
        <f>SR_HS2!F30</f>
        <v>96.556743</v>
      </c>
      <c r="H45" s="108">
        <f t="shared" si="1"/>
        <v>0.23725155724672783</v>
      </c>
      <c r="I45" s="167">
        <f t="shared" si="2"/>
        <v>-15.885762</v>
      </c>
      <c r="J45" s="137">
        <f t="shared" si="3"/>
        <v>19.01580299999999</v>
      </c>
      <c r="K45" s="114">
        <f>SR_HS2!G30</f>
        <v>120.35371322429853</v>
      </c>
      <c r="L45" s="51">
        <f>SR_HS2!H30</f>
        <v>84.55356906734163</v>
      </c>
      <c r="M45" s="35"/>
      <c r="N45" s="35"/>
      <c r="O45" s="42"/>
      <c r="P45" s="43"/>
      <c r="Q45" s="43"/>
      <c r="R45" s="43"/>
    </row>
    <row r="46" spans="1:18" s="26" customFormat="1" ht="12.75" customHeight="1">
      <c r="A46" s="48" t="str">
        <f>SR_HS2!A50</f>
        <v>38</v>
      </c>
      <c r="B46" s="58" t="str">
        <f>SR_HS2!B50</f>
        <v>  Rôzne chemické výrobky</v>
      </c>
      <c r="C46" s="143">
        <f>SR_HS2!C50</f>
        <v>286.150056</v>
      </c>
      <c r="D46" s="153">
        <f>SR_HS2!D50</f>
        <v>134.42902</v>
      </c>
      <c r="E46" s="154">
        <f>SR_HS2!E50</f>
        <v>292.497601</v>
      </c>
      <c r="F46" s="103">
        <f aca="true" t="shared" si="4" ref="F46:F77">E46/$E$11*100</f>
        <v>0.7606581914265435</v>
      </c>
      <c r="G46" s="144">
        <f>SR_HS2!F50</f>
        <v>127.429116</v>
      </c>
      <c r="H46" s="108">
        <f aca="true" t="shared" si="5" ref="H46:H77">G46/$G$11*100</f>
        <v>0.3131086993020666</v>
      </c>
      <c r="I46" s="167">
        <f aca="true" t="shared" si="6" ref="I46:I77">G46-E46</f>
        <v>-165.06848499999998</v>
      </c>
      <c r="J46" s="137">
        <f aca="true" t="shared" si="7" ref="J46:J77">E46-C46</f>
        <v>6.347544999999968</v>
      </c>
      <c r="K46" s="114">
        <f>SR_HS2!G50</f>
        <v>102.21825747257584</v>
      </c>
      <c r="L46" s="51">
        <f>SR_HS2!H50</f>
        <v>94.79286243401907</v>
      </c>
      <c r="M46" s="35"/>
      <c r="N46" s="35"/>
      <c r="O46" s="42"/>
      <c r="P46" s="43"/>
      <c r="Q46" s="43"/>
      <c r="R46" s="43"/>
    </row>
    <row r="47" spans="1:18" s="26" customFormat="1" ht="12.75" customHeight="1">
      <c r="A47" s="48" t="str">
        <f>SR_HS2!A14</f>
        <v>02</v>
      </c>
      <c r="B47" s="49" t="str">
        <f>SR_HS2!B14</f>
        <v>  Mäso a jedlé droby</v>
      </c>
      <c r="C47" s="143">
        <f>SR_HS2!C14</f>
        <v>257.422257</v>
      </c>
      <c r="D47" s="153">
        <f>SR_HS2!D14</f>
        <v>82.087093</v>
      </c>
      <c r="E47" s="154">
        <f>SR_HS2!E14</f>
        <v>238.325078</v>
      </c>
      <c r="F47" s="103">
        <f t="shared" si="4"/>
        <v>0.6197791783019441</v>
      </c>
      <c r="G47" s="144">
        <f>SR_HS2!F14</f>
        <v>107.132346</v>
      </c>
      <c r="H47" s="108">
        <f t="shared" si="5"/>
        <v>0.26323708868261286</v>
      </c>
      <c r="I47" s="167">
        <f t="shared" si="6"/>
        <v>-131.19273199999998</v>
      </c>
      <c r="J47" s="137">
        <f t="shared" si="7"/>
        <v>-19.09717900000001</v>
      </c>
      <c r="K47" s="114">
        <f>SR_HS2!G14</f>
        <v>92.58138001641404</v>
      </c>
      <c r="L47" s="51">
        <f>SR_HS2!H14</f>
        <v>130.5105858724952</v>
      </c>
      <c r="M47" s="35"/>
      <c r="N47" s="35"/>
      <c r="O47" s="42"/>
      <c r="P47" s="43"/>
      <c r="Q47" s="43"/>
      <c r="R47" s="43"/>
    </row>
    <row r="48" spans="1:18" s="26" customFormat="1" ht="12.75" customHeight="1">
      <c r="A48" s="48" t="str">
        <f>SR_HS2!A13</f>
        <v>01</v>
      </c>
      <c r="B48" s="186" t="str">
        <f>SR_HS2!B13</f>
        <v>  Živé zvieratá</v>
      </c>
      <c r="C48" s="143">
        <f>SR_HS2!C13</f>
        <v>48.254545</v>
      </c>
      <c r="D48" s="153">
        <f>SR_HS2!D13</f>
        <v>96.67956</v>
      </c>
      <c r="E48" s="154">
        <f>SR_HS2!E13</f>
        <v>69.643107</v>
      </c>
      <c r="F48" s="103">
        <f t="shared" si="4"/>
        <v>0.18111122838216118</v>
      </c>
      <c r="G48" s="144">
        <f>SR_HS2!F13</f>
        <v>131.225098</v>
      </c>
      <c r="H48" s="108">
        <f t="shared" si="5"/>
        <v>0.32243588467306183</v>
      </c>
      <c r="I48" s="167">
        <f t="shared" si="6"/>
        <v>61.581991</v>
      </c>
      <c r="J48" s="137">
        <f t="shared" si="7"/>
        <v>21.388562</v>
      </c>
      <c r="K48" s="114">
        <f>SR_HS2!G13</f>
        <v>144.3244506812778</v>
      </c>
      <c r="L48" s="51">
        <f>SR_HS2!H13</f>
        <v>135.73199753908688</v>
      </c>
      <c r="M48" s="35"/>
      <c r="N48" s="35"/>
      <c r="O48" s="42"/>
      <c r="P48" s="43"/>
      <c r="Q48" s="43"/>
      <c r="R48" s="43"/>
    </row>
    <row r="49" spans="1:18" s="26" customFormat="1" ht="12.75" customHeight="1">
      <c r="A49" s="48" t="str">
        <f>SR_HS2!A43</f>
        <v>31</v>
      </c>
      <c r="B49" s="58" t="str">
        <f>SR_HS2!B43</f>
        <v>  Hnojivá</v>
      </c>
      <c r="C49" s="143">
        <f>SR_HS2!C43</f>
        <v>79.987507</v>
      </c>
      <c r="D49" s="153">
        <f>SR_HS2!D43</f>
        <v>158.633749</v>
      </c>
      <c r="E49" s="154">
        <f>SR_HS2!E43</f>
        <v>108.761217</v>
      </c>
      <c r="F49" s="103">
        <f t="shared" si="4"/>
        <v>0.2828403048015763</v>
      </c>
      <c r="G49" s="144">
        <f>SR_HS2!F43</f>
        <v>153.769914</v>
      </c>
      <c r="H49" s="108">
        <f t="shared" si="5"/>
        <v>0.3778312153113472</v>
      </c>
      <c r="I49" s="167">
        <f t="shared" si="6"/>
        <v>45.008697</v>
      </c>
      <c r="J49" s="137">
        <f t="shared" si="7"/>
        <v>28.77371000000001</v>
      </c>
      <c r="K49" s="114">
        <f>SR_HS2!G43</f>
        <v>135.9727550953676</v>
      </c>
      <c r="L49" s="51">
        <f>SR_HS2!H43</f>
        <v>96.93392167135885</v>
      </c>
      <c r="M49" s="35"/>
      <c r="N49" s="35"/>
      <c r="O49" s="42"/>
      <c r="P49" s="43"/>
      <c r="Q49" s="43"/>
      <c r="R49" s="43"/>
    </row>
    <row r="50" spans="1:18" s="26" customFormat="1" ht="12.75" customHeight="1">
      <c r="A50" s="48" t="str">
        <f>SR_HS2!A34</f>
        <v>22</v>
      </c>
      <c r="B50" s="58" t="str">
        <f>SR_HS2!B34</f>
        <v>  Nápoje, liehoviny a ocot</v>
      </c>
      <c r="C50" s="143">
        <f>SR_HS2!C34</f>
        <v>200.14427</v>
      </c>
      <c r="D50" s="161">
        <f>SR_HS2!D34</f>
        <v>118.142827</v>
      </c>
      <c r="E50" s="154">
        <f>SR_HS2!E34</f>
        <v>172.868837</v>
      </c>
      <c r="F50" s="103">
        <f t="shared" si="4"/>
        <v>0.4495561551851154</v>
      </c>
      <c r="G50" s="144">
        <f>SR_HS2!F34</f>
        <v>125.487354</v>
      </c>
      <c r="H50" s="108">
        <f t="shared" si="5"/>
        <v>0.3083375559930745</v>
      </c>
      <c r="I50" s="167">
        <f t="shared" si="6"/>
        <v>-47.38148300000002</v>
      </c>
      <c r="J50" s="137">
        <f t="shared" si="7"/>
        <v>-27.275432999999992</v>
      </c>
      <c r="K50" s="114">
        <f>SR_HS2!G34</f>
        <v>86.37211397558372</v>
      </c>
      <c r="L50" s="51">
        <f>SR_HS2!H34</f>
        <v>106.21665080013702</v>
      </c>
      <c r="M50" s="35"/>
      <c r="N50" s="35"/>
      <c r="O50" s="42"/>
      <c r="P50" s="43"/>
      <c r="Q50" s="43"/>
      <c r="R50" s="43"/>
    </row>
    <row r="51" spans="1:18" s="26" customFormat="1" ht="12.75" customHeight="1">
      <c r="A51" s="48" t="str">
        <f>SR_HS2!A80</f>
        <v>68</v>
      </c>
      <c r="B51" s="58" t="str">
        <f>SR_HS2!B80</f>
        <v>  Predmety z kameňa, sadry, cementu, azbestu, sľudy</v>
      </c>
      <c r="C51" s="143">
        <f>SR_HS2!C80</f>
        <v>113.063515</v>
      </c>
      <c r="D51" s="153">
        <f>SR_HS2!D80</f>
        <v>111.342234</v>
      </c>
      <c r="E51" s="154">
        <f>SR_HS2!E80</f>
        <v>115.234943</v>
      </c>
      <c r="F51" s="103">
        <f t="shared" si="4"/>
        <v>0.29967563163542266</v>
      </c>
      <c r="G51" s="144">
        <f>SR_HS2!F80</f>
        <v>167.994612</v>
      </c>
      <c r="H51" s="108">
        <f t="shared" si="5"/>
        <v>0.41278301305233367</v>
      </c>
      <c r="I51" s="167">
        <f t="shared" si="6"/>
        <v>52.75966899999999</v>
      </c>
      <c r="J51" s="137">
        <f t="shared" si="7"/>
        <v>2.171428000000006</v>
      </c>
      <c r="K51" s="114">
        <f>SR_HS2!G80</f>
        <v>101.92053820368136</v>
      </c>
      <c r="L51" s="51">
        <f>SR_HS2!H80</f>
        <v>150.88130169904798</v>
      </c>
      <c r="M51" s="35"/>
      <c r="N51" s="35"/>
      <c r="O51" s="42"/>
      <c r="P51" s="43"/>
      <c r="Q51" s="43"/>
      <c r="R51" s="43"/>
    </row>
    <row r="52" spans="1:18" s="26" customFormat="1" ht="12.75" customHeight="1">
      <c r="A52" s="48" t="str">
        <f>SR_HS2!A59</f>
        <v>47</v>
      </c>
      <c r="B52" s="58" t="str">
        <f>SR_HS2!B59</f>
        <v>  Vláknina z dreva alebo iných celulózových vláknin; zberový papier</v>
      </c>
      <c r="C52" s="143">
        <f>SR_HS2!C59</f>
        <v>94.663067</v>
      </c>
      <c r="D52" s="153">
        <f>SR_HS2!D59</f>
        <v>81.971034</v>
      </c>
      <c r="E52" s="154">
        <f>SR_HS2!E59</f>
        <v>74.059394</v>
      </c>
      <c r="F52" s="103">
        <f t="shared" si="4"/>
        <v>0.19259605721752845</v>
      </c>
      <c r="G52" s="144">
        <f>SR_HS2!F59</f>
        <v>77.153511</v>
      </c>
      <c r="H52" s="108">
        <f t="shared" si="5"/>
        <v>0.1895754772072474</v>
      </c>
      <c r="I52" s="167">
        <f t="shared" si="6"/>
        <v>3.094116999999997</v>
      </c>
      <c r="J52" s="137">
        <f t="shared" si="7"/>
        <v>-20.603673</v>
      </c>
      <c r="K52" s="114">
        <f>SR_HS2!G59</f>
        <v>78.23472907337768</v>
      </c>
      <c r="L52" s="51">
        <f>SR_HS2!H59</f>
        <v>94.12289590003219</v>
      </c>
      <c r="M52" s="35"/>
      <c r="N52" s="35"/>
      <c r="O52" s="42"/>
      <c r="P52" s="43"/>
      <c r="Q52" s="43"/>
      <c r="R52" s="43"/>
    </row>
    <row r="53" spans="1:18" s="26" customFormat="1" ht="12.75" customHeight="1">
      <c r="A53" s="59" t="str">
        <f>SR_HS2!A33</f>
        <v>21</v>
      </c>
      <c r="B53" s="60" t="str">
        <f>SR_HS2!B33</f>
        <v>  Rôzne jedlé prípravky</v>
      </c>
      <c r="C53" s="148">
        <f>SR_HS2!C33</f>
        <v>146.813418</v>
      </c>
      <c r="D53" s="157">
        <f>SR_HS2!D33</f>
        <v>93.363575</v>
      </c>
      <c r="E53" s="158">
        <f>SR_HS2!E33</f>
        <v>159.469523</v>
      </c>
      <c r="F53" s="106">
        <f t="shared" si="4"/>
        <v>0.41471040630119077</v>
      </c>
      <c r="G53" s="149">
        <f>SR_HS2!F33</f>
        <v>77.071624</v>
      </c>
      <c r="H53" s="111">
        <f t="shared" si="5"/>
        <v>0.18937427097695583</v>
      </c>
      <c r="I53" s="170">
        <f t="shared" si="6"/>
        <v>-82.39789900000001</v>
      </c>
      <c r="J53" s="138">
        <f t="shared" si="7"/>
        <v>12.656104999999997</v>
      </c>
      <c r="K53" s="117">
        <f>SR_HS2!G33</f>
        <v>108.62053698661249</v>
      </c>
      <c r="L53" s="62">
        <f>SR_HS2!H33</f>
        <v>82.5499923283786</v>
      </c>
      <c r="M53" s="35"/>
      <c r="N53" s="35"/>
      <c r="O53" s="42"/>
      <c r="P53" s="43"/>
      <c r="Q53" s="43"/>
      <c r="R53" s="43"/>
    </row>
    <row r="54" spans="1:18" s="26" customFormat="1" ht="12.75" customHeight="1">
      <c r="A54" s="63" t="str">
        <f>SR_HS2!A66</f>
        <v>54</v>
      </c>
      <c r="B54" s="64" t="str">
        <f>SR_HS2!B66</f>
        <v>  Umelo vyrobené vlákna</v>
      </c>
      <c r="C54" s="150">
        <f>SR_HS2!C66</f>
        <v>62.280781</v>
      </c>
      <c r="D54" s="159">
        <f>SR_HS2!D66</f>
        <v>97.518673</v>
      </c>
      <c r="E54" s="160">
        <f>SR_HS2!E66</f>
        <v>61.911273</v>
      </c>
      <c r="F54" s="107">
        <f t="shared" si="4"/>
        <v>0.16100411349731034</v>
      </c>
      <c r="G54" s="145">
        <f>SR_HS2!F66</f>
        <v>72.521059</v>
      </c>
      <c r="H54" s="112">
        <f t="shared" si="5"/>
        <v>0.1781929842116964</v>
      </c>
      <c r="I54" s="168">
        <f t="shared" si="6"/>
        <v>10.609785999999993</v>
      </c>
      <c r="J54" s="136">
        <f t="shared" si="7"/>
        <v>-0.3695079999999962</v>
      </c>
      <c r="K54" s="118">
        <f>SR_HS2!G66</f>
        <v>99.4067062196924</v>
      </c>
      <c r="L54" s="66">
        <f>SR_HS2!H66</f>
        <v>74.36633084619598</v>
      </c>
      <c r="M54" s="35"/>
      <c r="N54" s="35"/>
      <c r="O54" s="42"/>
      <c r="P54" s="43"/>
      <c r="Q54" s="43"/>
      <c r="R54" s="43"/>
    </row>
    <row r="55" spans="1:18" s="26" customFormat="1" ht="12.75" customHeight="1">
      <c r="A55" s="48" t="str">
        <f>SR_HS2!A107</f>
        <v>96</v>
      </c>
      <c r="B55" s="58" t="str">
        <f>SR_HS2!B107</f>
        <v>  Rôzne výrobky</v>
      </c>
      <c r="C55" s="143">
        <f>SR_HS2!C107</f>
        <v>84.608948</v>
      </c>
      <c r="D55" s="161">
        <f>SR_HS2!D107</f>
        <v>78.020738</v>
      </c>
      <c r="E55" s="154">
        <f>SR_HS2!E107</f>
        <v>124.318717</v>
      </c>
      <c r="F55" s="103">
        <f t="shared" si="4"/>
        <v>0.32329855051935386</v>
      </c>
      <c r="G55" s="144">
        <f>SR_HS2!F107</f>
        <v>197.558494</v>
      </c>
      <c r="H55" s="108">
        <f t="shared" si="5"/>
        <v>0.48542503498505885</v>
      </c>
      <c r="I55" s="167">
        <f t="shared" si="6"/>
        <v>73.23977699999999</v>
      </c>
      <c r="J55" s="137">
        <f t="shared" si="7"/>
        <v>39.70976900000001</v>
      </c>
      <c r="K55" s="114">
        <f>SR_HS2!G107</f>
        <v>146.93329717324934</v>
      </c>
      <c r="L55" s="51">
        <f>SR_HS2!H107</f>
        <v>253.21279837163294</v>
      </c>
      <c r="M55" s="35"/>
      <c r="N55" s="35"/>
      <c r="O55" s="42"/>
      <c r="P55" s="43"/>
      <c r="Q55" s="43"/>
      <c r="R55" s="43"/>
    </row>
    <row r="56" spans="1:18" s="26" customFormat="1" ht="12.75" customHeight="1">
      <c r="A56" s="48" t="str">
        <f>SR_HS2!A40</f>
        <v>28</v>
      </c>
      <c r="B56" s="58" t="str">
        <f>SR_HS2!B40</f>
        <v>  Anorganické chemikálie</v>
      </c>
      <c r="C56" s="143">
        <f>SR_HS2!C40</f>
        <v>212.233644</v>
      </c>
      <c r="D56" s="153">
        <f>SR_HS2!D40</f>
        <v>112.258915</v>
      </c>
      <c r="E56" s="154">
        <f>SR_HS2!E40</f>
        <v>234.235613</v>
      </c>
      <c r="F56" s="103">
        <f t="shared" si="4"/>
        <v>0.6091442703910168</v>
      </c>
      <c r="G56" s="144">
        <f>SR_HS2!F40</f>
        <v>105.150639</v>
      </c>
      <c r="H56" s="108">
        <f t="shared" si="5"/>
        <v>0.25836779569334184</v>
      </c>
      <c r="I56" s="167">
        <f t="shared" si="6"/>
        <v>-129.084974</v>
      </c>
      <c r="J56" s="137">
        <f t="shared" si="7"/>
        <v>22.001969000000003</v>
      </c>
      <c r="K56" s="114">
        <f>SR_HS2!G40</f>
        <v>110.36686200421646</v>
      </c>
      <c r="L56" s="51">
        <f>SR_HS2!H40</f>
        <v>93.66796302992951</v>
      </c>
      <c r="M56" s="35"/>
      <c r="N56" s="35"/>
      <c r="O56" s="42"/>
      <c r="P56" s="43"/>
      <c r="Q56" s="43"/>
      <c r="R56" s="43"/>
    </row>
    <row r="57" spans="1:18" s="26" customFormat="1" ht="12.75" customHeight="1">
      <c r="A57" s="48" t="str">
        <f>SR_HS2!A75</f>
        <v>63</v>
      </c>
      <c r="B57" s="58" t="str">
        <f>SR_HS2!B75</f>
        <v>  Celkom dohotovené textilné výrobky; súpravy; obnosené odevy</v>
      </c>
      <c r="C57" s="143">
        <f>SR_HS2!C75</f>
        <v>90.123064</v>
      </c>
      <c r="D57" s="153">
        <f>SR_HS2!D75</f>
        <v>66.615073</v>
      </c>
      <c r="E57" s="154">
        <f>SR_HS2!E75</f>
        <v>64.418954</v>
      </c>
      <c r="F57" s="103">
        <f t="shared" si="4"/>
        <v>0.16752549380133103</v>
      </c>
      <c r="G57" s="144">
        <f>SR_HS2!F75</f>
        <v>57.933926</v>
      </c>
      <c r="H57" s="108">
        <f t="shared" si="5"/>
        <v>0.1423506399849951</v>
      </c>
      <c r="I57" s="167">
        <f t="shared" si="6"/>
        <v>-6.485028</v>
      </c>
      <c r="J57" s="137">
        <f t="shared" si="7"/>
        <v>-25.70411</v>
      </c>
      <c r="K57" s="114">
        <f>SR_HS2!G75</f>
        <v>71.47887692766416</v>
      </c>
      <c r="L57" s="51">
        <f>SR_HS2!H75</f>
        <v>86.96819412027065</v>
      </c>
      <c r="M57" s="35"/>
      <c r="N57" s="35"/>
      <c r="O57" s="42"/>
      <c r="P57" s="43"/>
      <c r="Q57" s="43"/>
      <c r="R57" s="43"/>
    </row>
    <row r="58" spans="1:18" s="26" customFormat="1" ht="12.75" customHeight="1">
      <c r="A58" s="48" t="str">
        <f>SR_HS2!A23</f>
        <v>11</v>
      </c>
      <c r="B58" s="49" t="str">
        <f>SR_HS2!B23</f>
        <v>  Mlynské výrobky; slad; škroby; inulín; pšeničný lepok</v>
      </c>
      <c r="C58" s="143">
        <f>SR_HS2!C23</f>
        <v>27.709221</v>
      </c>
      <c r="D58" s="153">
        <f>SR_HS2!D23</f>
        <v>88.788344</v>
      </c>
      <c r="E58" s="154">
        <f>SR_HS2!E23</f>
        <v>27.423881</v>
      </c>
      <c r="F58" s="103">
        <f t="shared" si="4"/>
        <v>0.07131750705660232</v>
      </c>
      <c r="G58" s="144">
        <f>SR_HS2!F23</f>
        <v>97.060093</v>
      </c>
      <c r="H58" s="108">
        <f t="shared" si="5"/>
        <v>0.23848834887442533</v>
      </c>
      <c r="I58" s="167">
        <f t="shared" si="6"/>
        <v>69.636212</v>
      </c>
      <c r="J58" s="137">
        <f t="shared" si="7"/>
        <v>-0.28533999999999793</v>
      </c>
      <c r="K58" s="114">
        <f>SR_HS2!G23</f>
        <v>98.97023449342008</v>
      </c>
      <c r="L58" s="51">
        <f>SR_HS2!H23</f>
        <v>109.31625552110759</v>
      </c>
      <c r="M58" s="35"/>
      <c r="N58" s="35"/>
      <c r="O58" s="42"/>
      <c r="P58" s="43"/>
      <c r="Q58" s="43"/>
      <c r="R58" s="43"/>
    </row>
    <row r="59" spans="1:18" s="26" customFormat="1" ht="12.75" customHeight="1">
      <c r="A59" s="48" t="str">
        <f>SR_HS2!A31</f>
        <v>19</v>
      </c>
      <c r="B59" s="58" t="str">
        <f>SR_HS2!B31</f>
        <v>  Prípravky z obilia, múky, škrobu alebo z mlieka; cukrárske výrobky</v>
      </c>
      <c r="C59" s="143">
        <f>SR_HS2!C31</f>
        <v>145.376019</v>
      </c>
      <c r="D59" s="153">
        <f>SR_HS2!D31</f>
        <v>56.313755</v>
      </c>
      <c r="E59" s="154">
        <f>SR_HS2!E31</f>
        <v>144.168787</v>
      </c>
      <c r="F59" s="103">
        <f t="shared" si="4"/>
        <v>0.3749198913244372</v>
      </c>
      <c r="G59" s="144">
        <f>SR_HS2!F31</f>
        <v>61.903734</v>
      </c>
      <c r="H59" s="108">
        <f t="shared" si="5"/>
        <v>0.15210493679231923</v>
      </c>
      <c r="I59" s="167">
        <f t="shared" si="6"/>
        <v>-82.26505300000001</v>
      </c>
      <c r="J59" s="137">
        <f t="shared" si="7"/>
        <v>-1.2072320000000047</v>
      </c>
      <c r="K59" s="114">
        <f>SR_HS2!G31</f>
        <v>99.16957968150166</v>
      </c>
      <c r="L59" s="51">
        <f>SR_HS2!H31</f>
        <v>109.92648954061046</v>
      </c>
      <c r="M59" s="35"/>
      <c r="N59" s="35"/>
      <c r="O59" s="42"/>
      <c r="P59" s="43"/>
      <c r="Q59" s="43"/>
      <c r="R59" s="43"/>
    </row>
    <row r="60" spans="1:18" s="26" customFormat="1" ht="12.75" customHeight="1">
      <c r="A60" s="48" t="str">
        <f>SR_HS2!A44</f>
        <v>32</v>
      </c>
      <c r="B60" s="58" t="str">
        <f>SR_HS2!B44</f>
        <v>  Farbiarske výťažky; taníny; farbivá, pigmenty; laky; tmely</v>
      </c>
      <c r="C60" s="143">
        <f>SR_HS2!C44</f>
        <v>253.373584</v>
      </c>
      <c r="D60" s="161">
        <f>SR_HS2!D44</f>
        <v>64.876492</v>
      </c>
      <c r="E60" s="154">
        <f>SR_HS2!E44</f>
        <v>259.032843</v>
      </c>
      <c r="F60" s="103">
        <f t="shared" si="4"/>
        <v>0.6736310082640843</v>
      </c>
      <c r="G60" s="144">
        <f>SR_HS2!F44</f>
        <v>62.540924</v>
      </c>
      <c r="H60" s="108">
        <f t="shared" si="5"/>
        <v>0.1536705894341243</v>
      </c>
      <c r="I60" s="167">
        <f t="shared" si="6"/>
        <v>-196.49191900000002</v>
      </c>
      <c r="J60" s="137">
        <f t="shared" si="7"/>
        <v>5.65925900000002</v>
      </c>
      <c r="K60" s="114">
        <f>SR_HS2!G44</f>
        <v>102.2335631483983</v>
      </c>
      <c r="L60" s="51">
        <f>SR_HS2!H44</f>
        <v>96.3999779766144</v>
      </c>
      <c r="M60" s="35"/>
      <c r="N60" s="35"/>
      <c r="O60" s="42"/>
      <c r="P60" s="43"/>
      <c r="Q60" s="43"/>
      <c r="R60" s="43"/>
    </row>
    <row r="61" spans="1:18" s="26" customFormat="1" ht="12.75" customHeight="1">
      <c r="A61" s="48" t="str">
        <f>SR_HS2!A53</f>
        <v>41</v>
      </c>
      <c r="B61" s="58" t="str">
        <f>SR_HS2!B53</f>
        <v>  Surové kože a kožky (iné ako kožušiny) a usne</v>
      </c>
      <c r="C61" s="143">
        <f>SR_HS2!C53</f>
        <v>115.034934</v>
      </c>
      <c r="D61" s="153">
        <f>SR_HS2!D53</f>
        <v>47.562702</v>
      </c>
      <c r="E61" s="154">
        <f>SR_HS2!E53</f>
        <v>129.212823</v>
      </c>
      <c r="F61" s="103">
        <f t="shared" si="4"/>
        <v>0.3360259773627958</v>
      </c>
      <c r="G61" s="144">
        <f>SR_HS2!F53</f>
        <v>77.464314</v>
      </c>
      <c r="H61" s="108">
        <f t="shared" si="5"/>
        <v>0.19033915764484208</v>
      </c>
      <c r="I61" s="167">
        <f t="shared" si="6"/>
        <v>-51.748508999999984</v>
      </c>
      <c r="J61" s="137">
        <f t="shared" si="7"/>
        <v>14.177888999999979</v>
      </c>
      <c r="K61" s="114">
        <f>SR_HS2!G53</f>
        <v>112.32485516095483</v>
      </c>
      <c r="L61" s="51">
        <f>SR_HS2!H53</f>
        <v>162.86777399652357</v>
      </c>
      <c r="M61" s="35"/>
      <c r="N61" s="35"/>
      <c r="O61" s="42"/>
      <c r="P61" s="43"/>
      <c r="Q61" s="43"/>
      <c r="R61" s="43"/>
    </row>
    <row r="62" spans="1:18" s="26" customFormat="1" ht="12.75" customHeight="1">
      <c r="A62" s="48" t="str">
        <f>SR_HS2!A54</f>
        <v>42</v>
      </c>
      <c r="B62" s="58" t="str">
        <f>SR_HS2!B54</f>
        <v>  Kožené výrobky; sedlárske výrobky; cestovné potreby, kabelky</v>
      </c>
      <c r="C62" s="143">
        <f>SR_HS2!C54</f>
        <v>61.719443</v>
      </c>
      <c r="D62" s="161">
        <f>SR_HS2!D54</f>
        <v>72.810682</v>
      </c>
      <c r="E62" s="154">
        <f>SR_HS2!E54</f>
        <v>59.900476</v>
      </c>
      <c r="F62" s="103">
        <f t="shared" si="4"/>
        <v>0.15577491091883888</v>
      </c>
      <c r="G62" s="144">
        <f>SR_HS2!F54</f>
        <v>80.005881</v>
      </c>
      <c r="H62" s="108">
        <f t="shared" si="5"/>
        <v>0.19658409414396255</v>
      </c>
      <c r="I62" s="167">
        <f t="shared" si="6"/>
        <v>20.105405000000005</v>
      </c>
      <c r="J62" s="137">
        <f t="shared" si="7"/>
        <v>-1.8189670000000007</v>
      </c>
      <c r="K62" s="114">
        <f>SR_HS2!G54</f>
        <v>97.05284605371438</v>
      </c>
      <c r="L62" s="51">
        <f>SR_HS2!H54</f>
        <v>109.88206510687539</v>
      </c>
      <c r="M62" s="35"/>
      <c r="N62" s="35"/>
      <c r="O62" s="42"/>
      <c r="P62" s="43"/>
      <c r="Q62" s="43"/>
      <c r="R62" s="43"/>
    </row>
    <row r="63" spans="1:18" s="26" customFormat="1" ht="12.75" customHeight="1">
      <c r="A63" s="52" t="str">
        <f>SR_HS2!A27</f>
        <v>15</v>
      </c>
      <c r="B63" s="67" t="str">
        <f>SR_HS2!B27</f>
        <v>  Živočíšne a rastlinné tuky a oleje; upravené jedlé tuky; vosky</v>
      </c>
      <c r="C63" s="146">
        <f>SR_HS2!C27</f>
        <v>158.119522</v>
      </c>
      <c r="D63" s="155">
        <f>SR_HS2!D27</f>
        <v>100.471096</v>
      </c>
      <c r="E63" s="156">
        <f>SR_HS2!E27</f>
        <v>227.212759</v>
      </c>
      <c r="F63" s="104">
        <f t="shared" si="4"/>
        <v>0.5908809020624245</v>
      </c>
      <c r="G63" s="147">
        <f>SR_HS2!F27</f>
        <v>193.681173</v>
      </c>
      <c r="H63" s="109">
        <f t="shared" si="5"/>
        <v>0.4758979898858322</v>
      </c>
      <c r="I63" s="169">
        <f t="shared" si="6"/>
        <v>-33.531586000000004</v>
      </c>
      <c r="J63" s="138">
        <f t="shared" si="7"/>
        <v>69.09323700000002</v>
      </c>
      <c r="K63" s="115">
        <f>SR_HS2!G27</f>
        <v>143.69684155761615</v>
      </c>
      <c r="L63" s="55">
        <f>SR_HS2!H27</f>
        <v>192.77302698081448</v>
      </c>
      <c r="M63" s="35"/>
      <c r="N63" s="69"/>
      <c r="O63" s="42"/>
      <c r="P63" s="43"/>
      <c r="Q63" s="43"/>
      <c r="R63" s="43"/>
    </row>
    <row r="64" spans="1:18" s="26" customFormat="1" ht="12.75" customHeight="1">
      <c r="A64" s="44" t="str">
        <f>SR_HS2!A93</f>
        <v>82</v>
      </c>
      <c r="B64" s="68" t="str">
        <f>SR_HS2!B93</f>
        <v>  Nástroje, náradie, nožiarsky tovar, lyžice a vidličky</v>
      </c>
      <c r="C64" s="141">
        <f>SR_HS2!C93</f>
        <v>150.26204</v>
      </c>
      <c r="D64" s="151">
        <f>SR_HS2!D93</f>
        <v>54.919611</v>
      </c>
      <c r="E64" s="152">
        <f>SR_HS2!E93</f>
        <v>148.763992</v>
      </c>
      <c r="F64" s="105">
        <f t="shared" si="4"/>
        <v>0.3868700075393534</v>
      </c>
      <c r="G64" s="142">
        <f>SR_HS2!F93</f>
        <v>58.882873</v>
      </c>
      <c r="H64" s="110">
        <f t="shared" si="5"/>
        <v>0.14468231715739735</v>
      </c>
      <c r="I64" s="166">
        <f t="shared" si="6"/>
        <v>-89.88111900000001</v>
      </c>
      <c r="J64" s="136">
        <f t="shared" si="7"/>
        <v>-1.4980480000000114</v>
      </c>
      <c r="K64" s="116">
        <f>SR_HS2!G93</f>
        <v>99.00304295083441</v>
      </c>
      <c r="L64" s="47">
        <f>SR_HS2!H93</f>
        <v>107.21647864548784</v>
      </c>
      <c r="M64" s="35"/>
      <c r="N64" s="69"/>
      <c r="O64" s="42"/>
      <c r="P64" s="43"/>
      <c r="Q64" s="43"/>
      <c r="R64" s="43"/>
    </row>
    <row r="65" spans="1:18" s="26" customFormat="1" ht="12.75" customHeight="1">
      <c r="A65" s="48" t="str">
        <f>SR_HS2!A21</f>
        <v>09</v>
      </c>
      <c r="B65" s="49" t="str">
        <f>SR_HS2!B21</f>
        <v>  Káva, čaj, maté a koreniny</v>
      </c>
      <c r="C65" s="143">
        <f>SR_HS2!C21</f>
        <v>117.789604</v>
      </c>
      <c r="D65" s="161">
        <f>SR_HS2!D21</f>
        <v>72.51866</v>
      </c>
      <c r="E65" s="154">
        <f>SR_HS2!E21</f>
        <v>129.774672</v>
      </c>
      <c r="F65" s="103">
        <f t="shared" si="4"/>
        <v>0.33748710060870857</v>
      </c>
      <c r="G65" s="144">
        <f>SR_HS2!F21</f>
        <v>112.79349</v>
      </c>
      <c r="H65" s="108">
        <f t="shared" si="5"/>
        <v>0.27714720192864445</v>
      </c>
      <c r="I65" s="167">
        <f t="shared" si="6"/>
        <v>-16.981182000000004</v>
      </c>
      <c r="J65" s="137">
        <f t="shared" si="7"/>
        <v>11.985068000000012</v>
      </c>
      <c r="K65" s="114">
        <f>SR_HS2!G21</f>
        <v>110.17497944895037</v>
      </c>
      <c r="L65" s="51">
        <f>SR_HS2!H21</f>
        <v>155.5371955300884</v>
      </c>
      <c r="M65" s="35"/>
      <c r="N65" s="69"/>
      <c r="O65" s="42"/>
      <c r="P65" s="43"/>
      <c r="Q65" s="43"/>
      <c r="R65" s="43"/>
    </row>
    <row r="66" spans="1:18" s="26" customFormat="1" ht="12.75" customHeight="1">
      <c r="A66" s="48" t="str">
        <f>SR_HS2!A46</f>
        <v>34</v>
      </c>
      <c r="B66" s="58" t="str">
        <f>SR_HS2!B46</f>
        <v>  Mydlo, pracie, čistiace prípravky, vosky, sviečky; modelovacie pasty</v>
      </c>
      <c r="C66" s="143">
        <f>SR_HS2!C46</f>
        <v>122.387529</v>
      </c>
      <c r="D66" s="153">
        <f>SR_HS2!D46</f>
        <v>44.257233</v>
      </c>
      <c r="E66" s="154">
        <f>SR_HS2!E46</f>
        <v>118.283333</v>
      </c>
      <c r="F66" s="103">
        <f t="shared" si="4"/>
        <v>0.30760315930141113</v>
      </c>
      <c r="G66" s="144">
        <f>SR_HS2!F46</f>
        <v>46.316575</v>
      </c>
      <c r="H66" s="108">
        <f t="shared" si="5"/>
        <v>0.11380540813275841</v>
      </c>
      <c r="I66" s="167">
        <f t="shared" si="6"/>
        <v>-71.966758</v>
      </c>
      <c r="J66" s="137">
        <f t="shared" si="7"/>
        <v>-4.104196000000002</v>
      </c>
      <c r="K66" s="114">
        <f>SR_HS2!G46</f>
        <v>96.64655701971073</v>
      </c>
      <c r="L66" s="51">
        <f>SR_HS2!H46</f>
        <v>104.65311963809395</v>
      </c>
      <c r="M66" s="35"/>
      <c r="N66" s="35"/>
      <c r="O66" s="42"/>
      <c r="P66" s="43"/>
      <c r="Q66" s="43"/>
      <c r="R66" s="43"/>
    </row>
    <row r="67" spans="1:18" s="26" customFormat="1" ht="12.75" customHeight="1">
      <c r="A67" s="48" t="str">
        <f>SR_HS2!A81</f>
        <v>69</v>
      </c>
      <c r="B67" s="58" t="str">
        <f>SR_HS2!B81</f>
        <v>  Keramické výrobky</v>
      </c>
      <c r="C67" s="143">
        <f>SR_HS2!C81</f>
        <v>105.213604</v>
      </c>
      <c r="D67" s="153">
        <f>SR_HS2!D81</f>
        <v>43.244776</v>
      </c>
      <c r="E67" s="154">
        <f>SR_HS2!E81</f>
        <v>96.860711</v>
      </c>
      <c r="F67" s="103">
        <f t="shared" si="4"/>
        <v>0.25189229927923107</v>
      </c>
      <c r="G67" s="144">
        <f>SR_HS2!F81</f>
        <v>34.490707</v>
      </c>
      <c r="H67" s="108">
        <f t="shared" si="5"/>
        <v>0.0847478248752717</v>
      </c>
      <c r="I67" s="167">
        <f t="shared" si="6"/>
        <v>-62.370003999999994</v>
      </c>
      <c r="J67" s="137">
        <f t="shared" si="7"/>
        <v>-8.352893000000009</v>
      </c>
      <c r="K67" s="114">
        <f>SR_HS2!G81</f>
        <v>92.06101427720316</v>
      </c>
      <c r="L67" s="51">
        <f>SR_HS2!H81</f>
        <v>79.75693295301149</v>
      </c>
      <c r="M67" s="35"/>
      <c r="N67" s="35"/>
      <c r="O67" s="42"/>
      <c r="P67" s="43"/>
      <c r="Q67" s="43"/>
      <c r="R67" s="43"/>
    </row>
    <row r="68" spans="1:18" s="26" customFormat="1" ht="12.75" customHeight="1">
      <c r="A68" s="48" t="str">
        <f>SR_HS2!A100</f>
        <v>89</v>
      </c>
      <c r="B68" s="58" t="str">
        <f>SR_HS2!B100</f>
        <v>  Lode, člny a plávajúce konštrukcie</v>
      </c>
      <c r="C68" s="143">
        <f>SR_HS2!C100</f>
        <v>4.517229</v>
      </c>
      <c r="D68" s="153">
        <f>SR_HS2!D100</f>
        <v>11.679295</v>
      </c>
      <c r="E68" s="154">
        <f>SR_HS2!E100</f>
        <v>4.364575</v>
      </c>
      <c r="F68" s="103">
        <f t="shared" si="4"/>
        <v>0.01135034856523663</v>
      </c>
      <c r="G68" s="144">
        <f>SR_HS2!F100</f>
        <v>12.745296</v>
      </c>
      <c r="H68" s="108">
        <f t="shared" si="5"/>
        <v>0.03131672868844066</v>
      </c>
      <c r="I68" s="167">
        <f t="shared" si="6"/>
        <v>8.380721</v>
      </c>
      <c r="J68" s="137">
        <f t="shared" si="7"/>
        <v>-0.15265400000000007</v>
      </c>
      <c r="K68" s="114">
        <f>SR_HS2!G100</f>
        <v>96.62062738019259</v>
      </c>
      <c r="L68" s="51">
        <f>SR_HS2!H100</f>
        <v>109.1272718087864</v>
      </c>
      <c r="M68" s="35"/>
      <c r="N68" s="35"/>
      <c r="O68" s="42"/>
      <c r="P68" s="43"/>
      <c r="Q68" s="43"/>
      <c r="R68" s="43"/>
    </row>
    <row r="69" spans="1:18" s="26" customFormat="1" ht="12.75" customHeight="1">
      <c r="A69" s="48" t="str">
        <f>SR_HS2!A19</f>
        <v>07</v>
      </c>
      <c r="B69" s="49" t="str">
        <f>SR_HS2!B19</f>
        <v>  Zelenina, jedlé rastliny, korene a hľuzy</v>
      </c>
      <c r="C69" s="143">
        <f>SR_HS2!C19</f>
        <v>140.380909</v>
      </c>
      <c r="D69" s="161">
        <f>SR_HS2!D19</f>
        <v>22.940192</v>
      </c>
      <c r="E69" s="154">
        <f>SR_HS2!E19</f>
        <v>122.991452</v>
      </c>
      <c r="F69" s="103">
        <f t="shared" si="4"/>
        <v>0.3198469153914344</v>
      </c>
      <c r="G69" s="144">
        <f>SR_HS2!F19</f>
        <v>28.14507</v>
      </c>
      <c r="H69" s="108">
        <f t="shared" si="5"/>
        <v>0.06915582981416599</v>
      </c>
      <c r="I69" s="167">
        <f t="shared" si="6"/>
        <v>-94.84638199999999</v>
      </c>
      <c r="J69" s="137">
        <f t="shared" si="7"/>
        <v>-17.389457000000007</v>
      </c>
      <c r="K69" s="114">
        <f>SR_HS2!G19</f>
        <v>87.61266248817351</v>
      </c>
      <c r="L69" s="51">
        <f>SR_HS2!H19</f>
        <v>122.68890338842849</v>
      </c>
      <c r="M69" s="35"/>
      <c r="N69" s="35"/>
      <c r="O69" s="42"/>
      <c r="P69" s="43"/>
      <c r="Q69" s="43"/>
      <c r="R69" s="43"/>
    </row>
    <row r="70" spans="1:18" s="26" customFormat="1" ht="12.75" customHeight="1">
      <c r="A70" s="48" t="str">
        <f>SR_HS2!A90</f>
        <v>79</v>
      </c>
      <c r="B70" s="58" t="str">
        <f>SR_HS2!B90</f>
        <v>  Zinok a predmety zo zinku</v>
      </c>
      <c r="C70" s="143">
        <f>SR_HS2!C90</f>
        <v>59.21046</v>
      </c>
      <c r="D70" s="161">
        <f>SR_HS2!D90</f>
        <v>26.244504</v>
      </c>
      <c r="E70" s="154">
        <f>SR_HS2!E90</f>
        <v>62.674971</v>
      </c>
      <c r="F70" s="103">
        <f t="shared" si="4"/>
        <v>0.16299015761353566</v>
      </c>
      <c r="G70" s="144">
        <f>SR_HS2!F90</f>
        <v>31.585378</v>
      </c>
      <c r="H70" s="108">
        <f t="shared" si="5"/>
        <v>0.0776090812914696</v>
      </c>
      <c r="I70" s="167">
        <f t="shared" si="6"/>
        <v>-31.089593</v>
      </c>
      <c r="J70" s="137">
        <f t="shared" si="7"/>
        <v>3.4645110000000017</v>
      </c>
      <c r="K70" s="114">
        <f>SR_HS2!G90</f>
        <v>105.85118068665571</v>
      </c>
      <c r="L70" s="51">
        <f>SR_HS2!H90</f>
        <v>120.3504474689253</v>
      </c>
      <c r="M70" s="35"/>
      <c r="N70" s="35"/>
      <c r="O70" s="42"/>
      <c r="P70" s="43"/>
      <c r="Q70" s="43"/>
      <c r="R70" s="43"/>
    </row>
    <row r="71" spans="1:18" s="26" customFormat="1" ht="12.75" customHeight="1">
      <c r="A71" s="48" t="str">
        <f>SR_HS2!A68</f>
        <v>56</v>
      </c>
      <c r="B71" s="58" t="str">
        <f>SR_HS2!B68</f>
        <v>  Vata, plsť a netkané textílie; špeciálne priadze; motúzy, šnúry, laná</v>
      </c>
      <c r="C71" s="143">
        <f>SR_HS2!C68</f>
        <v>74.777616</v>
      </c>
      <c r="D71" s="161">
        <f>SR_HS2!D68</f>
        <v>38.455891</v>
      </c>
      <c r="E71" s="154">
        <f>SR_HS2!E68</f>
        <v>65.804196</v>
      </c>
      <c r="F71" s="103">
        <f t="shared" si="4"/>
        <v>0.17112790172127873</v>
      </c>
      <c r="G71" s="144">
        <f>SR_HS2!F68</f>
        <v>28.488861</v>
      </c>
      <c r="H71" s="108">
        <f t="shared" si="5"/>
        <v>0.070000565744389</v>
      </c>
      <c r="I71" s="167">
        <f t="shared" si="6"/>
        <v>-37.315335000000005</v>
      </c>
      <c r="J71" s="137">
        <f t="shared" si="7"/>
        <v>-8.97341999999999</v>
      </c>
      <c r="K71" s="114">
        <f>SR_HS2!G68</f>
        <v>87.99985813936621</v>
      </c>
      <c r="L71" s="51">
        <f>SR_HS2!H68</f>
        <v>74.08191634410447</v>
      </c>
      <c r="M71" s="35"/>
      <c r="N71" s="35"/>
      <c r="O71" s="42"/>
      <c r="P71" s="43"/>
      <c r="Q71" s="43"/>
      <c r="R71" s="43"/>
    </row>
    <row r="72" spans="1:18" s="26" customFormat="1" ht="12.75" customHeight="1">
      <c r="A72" s="48" t="str">
        <f>SR_HS2!A20</f>
        <v>08</v>
      </c>
      <c r="B72" s="49" t="str">
        <f>SR_HS2!B20</f>
        <v>  Jedlé ovocie a orechy; šupy citrusových plodov a melónov</v>
      </c>
      <c r="C72" s="143">
        <f>SR_HS2!C20</f>
        <v>128.830054</v>
      </c>
      <c r="D72" s="153">
        <f>SR_HS2!D20</f>
        <v>32.633468</v>
      </c>
      <c r="E72" s="154">
        <f>SR_HS2!E20</f>
        <v>141.137428</v>
      </c>
      <c r="F72" s="103">
        <f t="shared" si="4"/>
        <v>0.36703665383250106</v>
      </c>
      <c r="G72" s="144">
        <f>SR_HS2!F20</f>
        <v>36.176115</v>
      </c>
      <c r="H72" s="108">
        <f t="shared" si="5"/>
        <v>0.08888907550337226</v>
      </c>
      <c r="I72" s="167">
        <f t="shared" si="6"/>
        <v>-104.96131299999999</v>
      </c>
      <c r="J72" s="137">
        <f t="shared" si="7"/>
        <v>12.30737400000001</v>
      </c>
      <c r="K72" s="114">
        <f>SR_HS2!G20</f>
        <v>109.55318547021646</v>
      </c>
      <c r="L72" s="51">
        <f>SR_HS2!H20</f>
        <v>110.85587042112716</v>
      </c>
      <c r="M72" s="35"/>
      <c r="N72" s="35"/>
      <c r="O72" s="42"/>
      <c r="P72" s="43"/>
      <c r="Q72" s="43"/>
      <c r="R72" s="43"/>
    </row>
    <row r="73" spans="1:18" s="26" customFormat="1" ht="12.75" customHeight="1">
      <c r="A73" s="59" t="str">
        <f>SR_HS2!A38</f>
        <v>26</v>
      </c>
      <c r="B73" s="60" t="str">
        <f>SR_HS2!B38</f>
        <v>  Rudy kovov, trosky a popoly</v>
      </c>
      <c r="C73" s="148">
        <f>SR_HS2!C38</f>
        <v>381.192468</v>
      </c>
      <c r="D73" s="165">
        <f>SR_HS2!D38</f>
        <v>35.088671</v>
      </c>
      <c r="E73" s="158">
        <f>SR_HS2!E38</f>
        <v>390.884609</v>
      </c>
      <c r="F73" s="106">
        <f t="shared" si="4"/>
        <v>1.0165197209204175</v>
      </c>
      <c r="G73" s="149">
        <f>SR_HS2!F38</f>
        <v>28.378674</v>
      </c>
      <c r="H73" s="111">
        <f t="shared" si="5"/>
        <v>0.0697298230025968</v>
      </c>
      <c r="I73" s="170">
        <f t="shared" si="6"/>
        <v>-362.505935</v>
      </c>
      <c r="J73" s="138">
        <f t="shared" si="7"/>
        <v>9.692140999999992</v>
      </c>
      <c r="K73" s="117">
        <f>SR_HS2!G38</f>
        <v>102.54258460321938</v>
      </c>
      <c r="L73" s="62">
        <f>SR_HS2!H38</f>
        <v>80.87702723195189</v>
      </c>
      <c r="M73" s="35"/>
      <c r="N73" s="35"/>
      <c r="O73" s="42"/>
      <c r="P73" s="43"/>
      <c r="Q73" s="43"/>
      <c r="R73" s="43"/>
    </row>
    <row r="74" spans="1:18" s="26" customFormat="1" ht="12.75" customHeight="1">
      <c r="A74" s="63" t="str">
        <f>SR_HS2!A72</f>
        <v>60</v>
      </c>
      <c r="B74" s="64" t="str">
        <f>SR_HS2!B72</f>
        <v>  Pletené alebo háčkované textílie</v>
      </c>
      <c r="C74" s="150">
        <f>SR_HS2!C72</f>
        <v>22.635384</v>
      </c>
      <c r="D74" s="162">
        <f>SR_HS2!D72</f>
        <v>32.736399</v>
      </c>
      <c r="E74" s="160">
        <f>SR_HS2!E72</f>
        <v>19.502719</v>
      </c>
      <c r="F74" s="107">
        <f t="shared" si="4"/>
        <v>0.05071803294017474</v>
      </c>
      <c r="G74" s="145">
        <f>SR_HS2!F72</f>
        <v>38.734898</v>
      </c>
      <c r="H74" s="112">
        <f t="shared" si="5"/>
        <v>0.09517631378984236</v>
      </c>
      <c r="I74" s="168">
        <f t="shared" si="6"/>
        <v>19.232179000000002</v>
      </c>
      <c r="J74" s="136">
        <f t="shared" si="7"/>
        <v>-3.1326649999999994</v>
      </c>
      <c r="K74" s="118">
        <f>SR_HS2!G72</f>
        <v>86.1603187292957</v>
      </c>
      <c r="L74" s="66">
        <f>SR_HS2!H72</f>
        <v>118.32363724550157</v>
      </c>
      <c r="M74" s="35"/>
      <c r="N74" s="35"/>
      <c r="O74" s="42"/>
      <c r="P74" s="43"/>
      <c r="Q74" s="43"/>
      <c r="R74" s="43"/>
    </row>
    <row r="75" spans="1:18" s="26" customFormat="1" ht="12.75" customHeight="1">
      <c r="A75" s="48" t="str">
        <f>SR_HS2!A35</f>
        <v>23</v>
      </c>
      <c r="B75" s="58" t="str">
        <f>SR_HS2!B35</f>
        <v>  Zvyšky a odpady v potravinárskom priemysle; pripravené krmivo</v>
      </c>
      <c r="C75" s="143">
        <f>SR_HS2!C35</f>
        <v>91.271134</v>
      </c>
      <c r="D75" s="161">
        <f>SR_HS2!D35</f>
        <v>46.000182</v>
      </c>
      <c r="E75" s="154">
        <f>SR_HS2!E35</f>
        <v>101.636014</v>
      </c>
      <c r="F75" s="103">
        <f t="shared" si="4"/>
        <v>0.2643107715370386</v>
      </c>
      <c r="G75" s="144">
        <f>SR_HS2!F35</f>
        <v>63.842521</v>
      </c>
      <c r="H75" s="108">
        <f t="shared" si="5"/>
        <v>0.15686877016768186</v>
      </c>
      <c r="I75" s="167">
        <f t="shared" si="6"/>
        <v>-37.793493000000005</v>
      </c>
      <c r="J75" s="137">
        <f t="shared" si="7"/>
        <v>10.36488</v>
      </c>
      <c r="K75" s="114">
        <f>SR_HS2!G35</f>
        <v>111.35614245792102</v>
      </c>
      <c r="L75" s="51">
        <f>SR_HS2!H35</f>
        <v>138.7875400145156</v>
      </c>
      <c r="M75" s="35"/>
      <c r="N75" s="35"/>
      <c r="O75" s="42"/>
      <c r="P75" s="43"/>
      <c r="Q75" s="43"/>
      <c r="R75" s="43"/>
    </row>
    <row r="76" spans="1:18" s="26" customFormat="1" ht="12.75" customHeight="1">
      <c r="A76" s="48" t="str">
        <f>SR_HS2!A28</f>
        <v>16</v>
      </c>
      <c r="B76" s="58" t="str">
        <f>SR_HS2!B28</f>
        <v>  Prípravky z mäsa, rýb, kôrovcov a z vodných bezstavovcov</v>
      </c>
      <c r="C76" s="143">
        <f>SR_HS2!C28</f>
        <v>89.156671</v>
      </c>
      <c r="D76" s="161">
        <f>SR_HS2!D28</f>
        <v>33.032641</v>
      </c>
      <c r="E76" s="154">
        <f>SR_HS2!E28</f>
        <v>161.490978</v>
      </c>
      <c r="F76" s="103">
        <f t="shared" si="4"/>
        <v>0.4199673256711044</v>
      </c>
      <c r="G76" s="144">
        <f>SR_HS2!F28</f>
        <v>37.292951</v>
      </c>
      <c r="H76" s="108">
        <f t="shared" si="5"/>
        <v>0.09163327618741154</v>
      </c>
      <c r="I76" s="167">
        <f t="shared" si="6"/>
        <v>-124.19802700000001</v>
      </c>
      <c r="J76" s="137">
        <f t="shared" si="7"/>
        <v>72.33430700000001</v>
      </c>
      <c r="K76" s="114">
        <f>SR_HS2!G28</f>
        <v>181.1316822271213</v>
      </c>
      <c r="L76" s="51">
        <f>SR_HS2!H28</f>
        <v>112.89727333639476</v>
      </c>
      <c r="M76" s="35"/>
      <c r="N76" s="35"/>
      <c r="O76" s="42"/>
      <c r="P76" s="43"/>
      <c r="Q76" s="43"/>
      <c r="R76" s="43"/>
    </row>
    <row r="77" spans="1:18" s="26" customFormat="1" ht="12.75" customHeight="1">
      <c r="A77" s="48">
        <f>SR_HS2!A110</f>
        <v>99</v>
      </c>
      <c r="B77" s="58" t="str">
        <f>SR_HS2!B110</f>
        <v>  Nešpecifikované tovary z dôvodu zjednodušenia</v>
      </c>
      <c r="C77" s="143">
        <f>SR_HS2!C110</f>
        <v>63.194476</v>
      </c>
      <c r="D77" s="161">
        <f>SR_HS2!D110</f>
        <v>23.517389</v>
      </c>
      <c r="E77" s="154">
        <f>SR_HS2!E110</f>
        <v>64.924015</v>
      </c>
      <c r="F77" s="103">
        <f t="shared" si="4"/>
        <v>0.16883893632361718</v>
      </c>
      <c r="G77" s="144">
        <f>SR_HS2!F110</f>
        <v>30.005276</v>
      </c>
      <c r="H77" s="108">
        <f t="shared" si="5"/>
        <v>0.07372658019976781</v>
      </c>
      <c r="I77" s="167">
        <f t="shared" si="6"/>
        <v>-34.918739</v>
      </c>
      <c r="J77" s="137">
        <f t="shared" si="7"/>
        <v>1.7295389999999955</v>
      </c>
      <c r="K77" s="114">
        <f>SR_HS2!G110</f>
        <v>102.73685155645566</v>
      </c>
      <c r="L77" s="51">
        <f>SR_HS2!H110</f>
        <v>127.58761612524245</v>
      </c>
      <c r="M77" s="35"/>
      <c r="N77" s="35"/>
      <c r="O77" s="42"/>
      <c r="P77" s="43"/>
      <c r="Q77" s="43"/>
      <c r="R77" s="43"/>
    </row>
    <row r="78" spans="1:18" s="26" customFormat="1" ht="12.75" customHeight="1">
      <c r="A78" s="48" t="str">
        <f>SR_HS2!A32</f>
        <v>20</v>
      </c>
      <c r="B78" s="58" t="str">
        <f>SR_HS2!B32</f>
        <v>  Prípravky zo zeleniny, ovocia, orechov alebo z iných častí rastlín</v>
      </c>
      <c r="C78" s="143">
        <f>SR_HS2!C32</f>
        <v>82.302619</v>
      </c>
      <c r="D78" s="161">
        <f>SR_HS2!D32</f>
        <v>30.41258</v>
      </c>
      <c r="E78" s="154">
        <f>SR_HS2!E32</f>
        <v>91.528845</v>
      </c>
      <c r="F78" s="103">
        <f aca="true" t="shared" si="8" ref="F78:F109">E78/$E$11*100</f>
        <v>0.23802645034705922</v>
      </c>
      <c r="G78" s="144">
        <f>SR_HS2!F32</f>
        <v>33.800972</v>
      </c>
      <c r="H78" s="108">
        <f aca="true" t="shared" si="9" ref="H78:H109">G78/$G$11*100</f>
        <v>0.08305306283428641</v>
      </c>
      <c r="I78" s="167">
        <f aca="true" t="shared" si="10" ref="I78:I111">G78-E78</f>
        <v>-57.727873</v>
      </c>
      <c r="J78" s="137">
        <f aca="true" t="shared" si="11" ref="J78:J111">E78-C78</f>
        <v>9.226225999999997</v>
      </c>
      <c r="K78" s="114">
        <f>SR_HS2!G32</f>
        <v>111.2101244311557</v>
      </c>
      <c r="L78" s="51">
        <f>SR_HS2!H32</f>
        <v>111.14141582200526</v>
      </c>
      <c r="M78" s="35"/>
      <c r="N78" s="35"/>
      <c r="O78" s="42"/>
      <c r="P78" s="43"/>
      <c r="Q78" s="43"/>
      <c r="R78" s="43"/>
    </row>
    <row r="79" spans="1:18" s="26" customFormat="1" ht="12.75" customHeight="1">
      <c r="A79" s="48" t="str">
        <f>SR_HS2!A67</f>
        <v>55</v>
      </c>
      <c r="B79" s="58" t="str">
        <f>SR_HS2!B67</f>
        <v>  Umelo vyrobené strižné vlákna</v>
      </c>
      <c r="C79" s="143">
        <f>SR_HS2!C67</f>
        <v>47.264391</v>
      </c>
      <c r="D79" s="153">
        <f>SR_HS2!D67</f>
        <v>37.859429</v>
      </c>
      <c r="E79" s="154">
        <f>SR_HS2!E67</f>
        <v>62.663031</v>
      </c>
      <c r="F79" s="103">
        <f t="shared" si="8"/>
        <v>0.16295910690141158</v>
      </c>
      <c r="G79" s="144">
        <f>SR_HS2!F67</f>
        <v>57.715502</v>
      </c>
      <c r="H79" s="108">
        <f t="shared" si="9"/>
        <v>0.14181394588647875</v>
      </c>
      <c r="I79" s="167">
        <f t="shared" si="10"/>
        <v>-4.947528999999996</v>
      </c>
      <c r="J79" s="137">
        <f t="shared" si="11"/>
        <v>15.398639999999993</v>
      </c>
      <c r="K79" s="114">
        <f>SR_HS2!G67</f>
        <v>132.57979141210132</v>
      </c>
      <c r="L79" s="51">
        <f>SR_HS2!H67</f>
        <v>152.44683695572905</v>
      </c>
      <c r="M79" s="35"/>
      <c r="N79" s="35"/>
      <c r="O79" s="42"/>
      <c r="P79" s="43"/>
      <c r="Q79" s="43"/>
      <c r="R79" s="43"/>
    </row>
    <row r="80" spans="1:18" s="26" customFormat="1" ht="12.75" customHeight="1">
      <c r="A80" s="48" t="str">
        <f>SR_HS2!A64</f>
        <v>52</v>
      </c>
      <c r="B80" s="58" t="str">
        <f>SR_HS2!B64</f>
        <v>  Bavlna</v>
      </c>
      <c r="C80" s="143">
        <f>SR_HS2!C64</f>
        <v>59.003443</v>
      </c>
      <c r="D80" s="161">
        <f>SR_HS2!D64</f>
        <v>26.449554</v>
      </c>
      <c r="E80" s="154">
        <f>SR_HS2!E64</f>
        <v>56.084385</v>
      </c>
      <c r="F80" s="103">
        <f t="shared" si="8"/>
        <v>0.14585092908632083</v>
      </c>
      <c r="G80" s="144">
        <f>SR_HS2!F64</f>
        <v>27.324869</v>
      </c>
      <c r="H80" s="108">
        <f t="shared" si="9"/>
        <v>0.06714049708380117</v>
      </c>
      <c r="I80" s="167">
        <f t="shared" si="10"/>
        <v>-28.759515999999998</v>
      </c>
      <c r="J80" s="137">
        <f t="shared" si="11"/>
        <v>-2.9190579999999997</v>
      </c>
      <c r="K80" s="114">
        <f>SR_HS2!G64</f>
        <v>95.05273277018766</v>
      </c>
      <c r="L80" s="51">
        <f>SR_HS2!H64</f>
        <v>103.3093752733978</v>
      </c>
      <c r="M80" s="35"/>
      <c r="N80" s="35"/>
      <c r="O80" s="42"/>
      <c r="P80" s="43"/>
      <c r="Q80" s="43"/>
      <c r="R80" s="43"/>
    </row>
    <row r="81" spans="1:18" s="26" customFormat="1" ht="12.75" customHeight="1">
      <c r="A81" s="48" t="str">
        <f>SR_HS2!A99</f>
        <v>88</v>
      </c>
      <c r="B81" s="58" t="str">
        <f>SR_HS2!B99</f>
        <v>  Lietadlá, kozmické lode a ich časti a súčasti</v>
      </c>
      <c r="C81" s="143">
        <f>SR_HS2!C99</f>
        <v>13.559164</v>
      </c>
      <c r="D81" s="161">
        <f>SR_HS2!D99</f>
        <v>13.706049</v>
      </c>
      <c r="E81" s="154">
        <f>SR_HS2!E99</f>
        <v>19.377876</v>
      </c>
      <c r="F81" s="103">
        <f t="shared" si="8"/>
        <v>0.05039337095912737</v>
      </c>
      <c r="G81" s="144">
        <f>SR_HS2!F99</f>
        <v>31.313003</v>
      </c>
      <c r="H81" s="108">
        <f t="shared" si="9"/>
        <v>0.07693982308228293</v>
      </c>
      <c r="I81" s="167">
        <f t="shared" si="10"/>
        <v>11.935126999999998</v>
      </c>
      <c r="J81" s="137">
        <f t="shared" si="11"/>
        <v>5.818712</v>
      </c>
      <c r="K81" s="114">
        <f>SR_HS2!G99</f>
        <v>142.91350115685597</v>
      </c>
      <c r="L81" s="51">
        <f>SR_HS2!H99</f>
        <v>228.46119257271002</v>
      </c>
      <c r="M81" s="35"/>
      <c r="N81" s="35"/>
      <c r="O81" s="42"/>
      <c r="P81" s="43"/>
      <c r="Q81" s="43"/>
      <c r="R81" s="43"/>
    </row>
    <row r="82" spans="1:18" s="26" customFormat="1" ht="12.75" customHeight="1">
      <c r="A82" s="48" t="str">
        <f>SR_HS2!A71</f>
        <v>59</v>
      </c>
      <c r="B82" s="58" t="str">
        <f>SR_HS2!B71</f>
        <v>  Impregnované, vrstvené textílie; textil. výrobky na priemysel. použitie</v>
      </c>
      <c r="C82" s="143">
        <f>SR_HS2!C71</f>
        <v>87.212206</v>
      </c>
      <c r="D82" s="161">
        <f>SR_HS2!D71</f>
        <v>24.075256</v>
      </c>
      <c r="E82" s="154">
        <f>SR_HS2!E71</f>
        <v>83.380587</v>
      </c>
      <c r="F82" s="103">
        <f t="shared" si="8"/>
        <v>0.21683639896760581</v>
      </c>
      <c r="G82" s="144">
        <f>SR_HS2!F71</f>
        <v>33.648466</v>
      </c>
      <c r="H82" s="108">
        <f t="shared" si="9"/>
        <v>0.08267833720803502</v>
      </c>
      <c r="I82" s="167">
        <f t="shared" si="10"/>
        <v>-49.73212100000001</v>
      </c>
      <c r="J82" s="137">
        <f t="shared" si="11"/>
        <v>-3.8316189999999892</v>
      </c>
      <c r="K82" s="114">
        <f>SR_HS2!G71</f>
        <v>95.60655649508512</v>
      </c>
      <c r="L82" s="51">
        <f>SR_HS2!H71</f>
        <v>139.7636893248404</v>
      </c>
      <c r="M82" s="35"/>
      <c r="N82" s="35"/>
      <c r="O82" s="42"/>
      <c r="P82" s="43"/>
      <c r="Q82" s="43"/>
      <c r="R82" s="43"/>
    </row>
    <row r="83" spans="1:18" s="26" customFormat="1" ht="12.75" customHeight="1">
      <c r="A83" s="52" t="str">
        <f>SR_HS2!A47</f>
        <v>35</v>
      </c>
      <c r="B83" s="67" t="str">
        <f>SR_HS2!B47</f>
        <v>  Albumidoidné látky; modifikované škroby; gleje; enzýmy</v>
      </c>
      <c r="C83" s="146">
        <f>SR_HS2!C47</f>
        <v>41.621434</v>
      </c>
      <c r="D83" s="163">
        <f>SR_HS2!D47</f>
        <v>25.562791</v>
      </c>
      <c r="E83" s="156">
        <f>SR_HS2!E47</f>
        <v>44.484156</v>
      </c>
      <c r="F83" s="104">
        <f t="shared" si="8"/>
        <v>0.11568381256602588</v>
      </c>
      <c r="G83" s="147">
        <f>SR_HS2!F47</f>
        <v>26.857804</v>
      </c>
      <c r="H83" s="109">
        <f t="shared" si="9"/>
        <v>0.06599286207517788</v>
      </c>
      <c r="I83" s="169">
        <f t="shared" si="10"/>
        <v>-17.626351999999997</v>
      </c>
      <c r="J83" s="138">
        <f t="shared" si="11"/>
        <v>2.862721999999998</v>
      </c>
      <c r="K83" s="115">
        <f>SR_HS2!G47</f>
        <v>106.87799944615075</v>
      </c>
      <c r="L83" s="55">
        <f>SR_HS2!H47</f>
        <v>105.0660078549326</v>
      </c>
      <c r="M83" s="35"/>
      <c r="N83" s="35"/>
      <c r="O83" s="42"/>
      <c r="P83" s="43"/>
      <c r="Q83" s="43"/>
      <c r="R83" s="43"/>
    </row>
    <row r="84" spans="1:18" s="26" customFormat="1" ht="12.75" customHeight="1">
      <c r="A84" s="44" t="str">
        <f>SR_HS2!A91</f>
        <v>80</v>
      </c>
      <c r="B84" s="68" t="str">
        <f>SR_HS2!B91</f>
        <v>  Cín a predmety z cínu</v>
      </c>
      <c r="C84" s="141">
        <f>SR_HS2!C91</f>
        <v>43.282599</v>
      </c>
      <c r="D84" s="164">
        <f>SR_HS2!D91</f>
        <v>18.54709</v>
      </c>
      <c r="E84" s="152">
        <f>SR_HS2!E91</f>
        <v>23.325377</v>
      </c>
      <c r="F84" s="105">
        <f t="shared" si="8"/>
        <v>0.06065909266436102</v>
      </c>
      <c r="G84" s="142">
        <f>SR_HS2!F91</f>
        <v>3.735104</v>
      </c>
      <c r="H84" s="110">
        <f t="shared" si="9"/>
        <v>0.009177600786290836</v>
      </c>
      <c r="I84" s="166">
        <f t="shared" si="10"/>
        <v>-19.590273</v>
      </c>
      <c r="J84" s="136">
        <f t="shared" si="11"/>
        <v>-19.957221999999998</v>
      </c>
      <c r="K84" s="116">
        <f>SR_HS2!G91</f>
        <v>53.89088811418187</v>
      </c>
      <c r="L84" s="47">
        <f>SR_HS2!H91</f>
        <v>20.138490728195098</v>
      </c>
      <c r="M84" s="35"/>
      <c r="N84" s="35"/>
      <c r="O84" s="42"/>
      <c r="P84" s="43"/>
      <c r="Q84" s="43"/>
      <c r="R84" s="43"/>
    </row>
    <row r="85" spans="1:18" s="26" customFormat="1" ht="12.75" customHeight="1">
      <c r="A85" s="48" t="str">
        <f>SR_HS2!A70</f>
        <v>58</v>
      </c>
      <c r="B85" s="58" t="str">
        <f>SR_HS2!B70</f>
        <v>  Špeciálne tkaniny; všívané textílie; čipky, tapisérie; výšivky</v>
      </c>
      <c r="C85" s="143">
        <f>SR_HS2!C70</f>
        <v>22.991345</v>
      </c>
      <c r="D85" s="161">
        <f>SR_HS2!D70</f>
        <v>12.801149</v>
      </c>
      <c r="E85" s="154">
        <f>SR_HS2!E70</f>
        <v>19.9952</v>
      </c>
      <c r="F85" s="103">
        <f t="shared" si="8"/>
        <v>0.051998760390557945</v>
      </c>
      <c r="G85" s="144">
        <f>SR_HS2!F70</f>
        <v>14.258865</v>
      </c>
      <c r="H85" s="108">
        <f t="shared" si="9"/>
        <v>0.035035750178740645</v>
      </c>
      <c r="I85" s="167">
        <f t="shared" si="10"/>
        <v>-5.736335</v>
      </c>
      <c r="J85" s="137">
        <f t="shared" si="11"/>
        <v>-2.9961449999999985</v>
      </c>
      <c r="K85" s="114">
        <f>SR_HS2!G70</f>
        <v>86.96837875296117</v>
      </c>
      <c r="L85" s="51">
        <f>SR_HS2!H70</f>
        <v>111.38738405435325</v>
      </c>
      <c r="M85" s="35"/>
      <c r="N85" s="35"/>
      <c r="O85" s="42"/>
      <c r="P85" s="43"/>
      <c r="Q85" s="43"/>
      <c r="R85" s="43"/>
    </row>
    <row r="86" spans="1:18" s="26" customFormat="1" ht="12.75" customHeight="1">
      <c r="A86" s="48" t="str">
        <f>SR_HS2!A87</f>
        <v>75</v>
      </c>
      <c r="B86" s="58" t="str">
        <f>SR_HS2!B87</f>
        <v>  Nikel a predmety z niklu</v>
      </c>
      <c r="C86" s="143">
        <f>SR_HS2!C87</f>
        <v>25.279751</v>
      </c>
      <c r="D86" s="161">
        <f>SR_HS2!D87</f>
        <v>18.163747</v>
      </c>
      <c r="E86" s="154">
        <f>SR_HS2!E87</f>
        <v>55.430577</v>
      </c>
      <c r="F86" s="103">
        <f t="shared" si="8"/>
        <v>0.1441506607452475</v>
      </c>
      <c r="G86" s="144">
        <f>SR_HS2!F87</f>
        <v>28.857643</v>
      </c>
      <c r="H86" s="108">
        <f t="shared" si="9"/>
        <v>0.07090670757422021</v>
      </c>
      <c r="I86" s="167">
        <f t="shared" si="10"/>
        <v>-26.572934</v>
      </c>
      <c r="J86" s="137">
        <f t="shared" si="11"/>
        <v>30.150826</v>
      </c>
      <c r="K86" s="114">
        <f>SR_HS2!G87</f>
        <v>219.26868267017343</v>
      </c>
      <c r="L86" s="51">
        <f>SR_HS2!H87</f>
        <v>158.8749446906522</v>
      </c>
      <c r="M86" s="35"/>
      <c r="N86" s="35"/>
      <c r="O86" s="42"/>
      <c r="P86" s="43"/>
      <c r="Q86" s="43"/>
      <c r="R86" s="43"/>
    </row>
    <row r="87" spans="1:18" s="26" customFormat="1" ht="12.75" customHeight="1">
      <c r="A87" s="48" t="str">
        <f>SR_HS2!A104</f>
        <v>93</v>
      </c>
      <c r="B87" s="58" t="str">
        <f>SR_HS2!B104</f>
        <v>  Zbrane a strelivo; ich časti, súčasti a príslušenstvo</v>
      </c>
      <c r="C87" s="143">
        <f>SR_HS2!C104</f>
        <v>6.103828</v>
      </c>
      <c r="D87" s="161">
        <f>SR_HS2!D104</f>
        <v>7.369544</v>
      </c>
      <c r="E87" s="154">
        <f>SR_HS2!E104</f>
        <v>9.83132</v>
      </c>
      <c r="F87" s="103">
        <f t="shared" si="8"/>
        <v>0.025566958720237867</v>
      </c>
      <c r="G87" s="144">
        <f>SR_HS2!F104</f>
        <v>10.416348</v>
      </c>
      <c r="H87" s="108">
        <f t="shared" si="9"/>
        <v>0.02559422270305699</v>
      </c>
      <c r="I87" s="167">
        <f t="shared" si="10"/>
        <v>0.5850279999999994</v>
      </c>
      <c r="J87" s="137">
        <f t="shared" si="11"/>
        <v>3.727492</v>
      </c>
      <c r="K87" s="114">
        <f>SR_HS2!G104</f>
        <v>161.068103491776</v>
      </c>
      <c r="L87" s="51">
        <f>SR_HS2!H104</f>
        <v>141.34318215618225</v>
      </c>
      <c r="M87" s="35"/>
      <c r="N87" s="35"/>
      <c r="O87" s="42"/>
      <c r="P87" s="43"/>
      <c r="Q87" s="43"/>
      <c r="R87" s="43"/>
    </row>
    <row r="88" spans="1:18" s="26" customFormat="1" ht="12.75" customHeight="1">
      <c r="A88" s="48" t="str">
        <f>SR_HS2!A63</f>
        <v>51</v>
      </c>
      <c r="B88" s="58" t="str">
        <f>SR_HS2!B63</f>
        <v>  Vlna, jemné alebo hrubé chlpy zvierat; priadza a tkaniny z vlásia</v>
      </c>
      <c r="C88" s="143">
        <f>SR_HS2!C63</f>
        <v>25.619849</v>
      </c>
      <c r="D88" s="161">
        <f>SR_HS2!D63</f>
        <v>11.236957</v>
      </c>
      <c r="E88" s="154">
        <f>SR_HS2!E63</f>
        <v>19.97687</v>
      </c>
      <c r="F88" s="103">
        <f t="shared" si="8"/>
        <v>0.05195109208626698</v>
      </c>
      <c r="G88" s="144">
        <f>SR_HS2!F63</f>
        <v>10.646184</v>
      </c>
      <c r="H88" s="108">
        <f t="shared" si="9"/>
        <v>0.026158957461263975</v>
      </c>
      <c r="I88" s="167">
        <f t="shared" si="10"/>
        <v>-9.330686000000002</v>
      </c>
      <c r="J88" s="137">
        <f t="shared" si="11"/>
        <v>-5.642978999999997</v>
      </c>
      <c r="K88" s="114">
        <f>SR_HS2!G63</f>
        <v>77.97419102665282</v>
      </c>
      <c r="L88" s="51">
        <f>SR_HS2!H63</f>
        <v>94.74258911910047</v>
      </c>
      <c r="M88" s="35"/>
      <c r="N88" s="35"/>
      <c r="O88" s="42"/>
      <c r="P88" s="43"/>
      <c r="Q88" s="43"/>
      <c r="R88" s="43"/>
    </row>
    <row r="89" spans="1:18" s="26" customFormat="1" ht="12.75" customHeight="1">
      <c r="A89" s="48" t="str">
        <f>SR_HS2!A77</f>
        <v>65</v>
      </c>
      <c r="B89" s="58" t="str">
        <f>SR_HS2!B77</f>
        <v>  Pokrývky hlavy a ich časti</v>
      </c>
      <c r="C89" s="143">
        <f>SR_HS2!C77</f>
        <v>8.585528</v>
      </c>
      <c r="D89" s="161">
        <f>SR_HS2!D77</f>
        <v>6.441747</v>
      </c>
      <c r="E89" s="154">
        <f>SR_HS2!E77</f>
        <v>8.364815</v>
      </c>
      <c r="F89" s="103">
        <f t="shared" si="8"/>
        <v>0.021753221317933554</v>
      </c>
      <c r="G89" s="144">
        <f>SR_HS2!F77</f>
        <v>5.603447</v>
      </c>
      <c r="H89" s="108">
        <f t="shared" si="9"/>
        <v>0.013768344761789505</v>
      </c>
      <c r="I89" s="167">
        <f t="shared" si="10"/>
        <v>-2.761368</v>
      </c>
      <c r="J89" s="137">
        <f t="shared" si="11"/>
        <v>-0.22071299999999994</v>
      </c>
      <c r="K89" s="114">
        <f>SR_HS2!G77</f>
        <v>97.42924372269242</v>
      </c>
      <c r="L89" s="51">
        <f>SR_HS2!H77</f>
        <v>86.98644948334668</v>
      </c>
      <c r="M89" s="35"/>
      <c r="N89" s="35"/>
      <c r="O89" s="42"/>
      <c r="P89" s="43"/>
      <c r="Q89" s="43"/>
      <c r="R89" s="43"/>
    </row>
    <row r="90" spans="1:18" s="26" customFormat="1" ht="12.75" customHeight="1">
      <c r="A90" s="48" t="str">
        <f>SR_HS2!A17</f>
        <v>05</v>
      </c>
      <c r="B90" s="49" t="str">
        <f>SR_HS2!B17</f>
        <v>  Výrobky živočíšneho pôvodu inde neuvedené ani nezahrnuté</v>
      </c>
      <c r="C90" s="143">
        <f>SR_HS2!C17</f>
        <v>13.934091</v>
      </c>
      <c r="D90" s="161">
        <f>SR_HS2!D17</f>
        <v>6.425501</v>
      </c>
      <c r="E90" s="154">
        <f>SR_HS2!E17</f>
        <v>17.997287</v>
      </c>
      <c r="F90" s="103">
        <f t="shared" si="8"/>
        <v>0.04680306345488435</v>
      </c>
      <c r="G90" s="144">
        <f>SR_HS2!F17</f>
        <v>7.91891</v>
      </c>
      <c r="H90" s="108">
        <f t="shared" si="9"/>
        <v>0.019457716476587096</v>
      </c>
      <c r="I90" s="167">
        <f t="shared" si="10"/>
        <v>-10.078377</v>
      </c>
      <c r="J90" s="137">
        <f t="shared" si="11"/>
        <v>4.063196</v>
      </c>
      <c r="K90" s="114">
        <f>SR_HS2!G17</f>
        <v>129.16010811182443</v>
      </c>
      <c r="L90" s="51">
        <f>SR_HS2!H17</f>
        <v>123.2419075181842</v>
      </c>
      <c r="M90" s="35"/>
      <c r="N90" s="35"/>
      <c r="O90" s="42"/>
      <c r="P90" s="43"/>
      <c r="Q90" s="43"/>
      <c r="R90" s="43"/>
    </row>
    <row r="91" spans="1:18" s="26" customFormat="1" ht="12.75" customHeight="1">
      <c r="A91" s="48" t="str">
        <f>SR_HS2!A102</f>
        <v>91</v>
      </c>
      <c r="B91" s="58" t="str">
        <f>SR_HS2!B102</f>
        <v>  Hodiny a hodinky a ich časti</v>
      </c>
      <c r="C91" s="143">
        <f>SR_HS2!C102</f>
        <v>17.486161</v>
      </c>
      <c r="D91" s="161">
        <f>SR_HS2!D102</f>
        <v>7.129688</v>
      </c>
      <c r="E91" s="154">
        <f>SR_HS2!E102</f>
        <v>24.255334</v>
      </c>
      <c r="F91" s="103">
        <f t="shared" si="8"/>
        <v>0.0630775036438222</v>
      </c>
      <c r="G91" s="144">
        <f>SR_HS2!F102</f>
        <v>10.72638</v>
      </c>
      <c r="H91" s="108">
        <f t="shared" si="9"/>
        <v>0.026356008700709352</v>
      </c>
      <c r="I91" s="167">
        <f t="shared" si="10"/>
        <v>-13.528954</v>
      </c>
      <c r="J91" s="137">
        <f t="shared" si="11"/>
        <v>6.769173000000002</v>
      </c>
      <c r="K91" s="114">
        <f>SR_HS2!G102</f>
        <v>138.71160170605773</v>
      </c>
      <c r="L91" s="51">
        <f>SR_HS2!H102</f>
        <v>150.44669556367685</v>
      </c>
      <c r="M91" s="35"/>
      <c r="N91" s="35"/>
      <c r="O91" s="42"/>
      <c r="P91" s="43"/>
      <c r="Q91" s="43"/>
      <c r="R91" s="43"/>
    </row>
    <row r="92" spans="1:18" s="26" customFormat="1" ht="12.75" customHeight="1">
      <c r="A92" s="59" t="str">
        <f>SR_HS2!A92</f>
        <v>81</v>
      </c>
      <c r="B92" s="60" t="str">
        <f>SR_HS2!B92</f>
        <v>  Ostatné základné kovy; cermenty; predmety z nich</v>
      </c>
      <c r="C92" s="148">
        <f>SR_HS2!C92</f>
        <v>12.315402</v>
      </c>
      <c r="D92" s="165">
        <f>SR_HS2!D92</f>
        <v>7.813312</v>
      </c>
      <c r="E92" s="158">
        <f>SR_HS2!E92</f>
        <v>15.426898</v>
      </c>
      <c r="F92" s="106">
        <f t="shared" si="8"/>
        <v>0.040118607099282715</v>
      </c>
      <c r="G92" s="149">
        <f>SR_HS2!F92</f>
        <v>10.191166</v>
      </c>
      <c r="H92" s="111">
        <f t="shared" si="9"/>
        <v>0.02504092338387912</v>
      </c>
      <c r="I92" s="170">
        <f t="shared" si="10"/>
        <v>-5.235731999999999</v>
      </c>
      <c r="J92" s="138">
        <f t="shared" si="11"/>
        <v>3.111495999999999</v>
      </c>
      <c r="K92" s="117">
        <f>SR_HS2!G92</f>
        <v>125.26507863892708</v>
      </c>
      <c r="L92" s="62">
        <f>SR_HS2!H92</f>
        <v>130.43336807745553</v>
      </c>
      <c r="M92" s="35"/>
      <c r="N92" s="35"/>
      <c r="O92" s="42"/>
      <c r="P92" s="43"/>
      <c r="Q92" s="43"/>
      <c r="R92" s="43"/>
    </row>
    <row r="93" spans="1:18" s="26" customFormat="1" ht="12.75" customHeight="1">
      <c r="A93" s="63" t="str">
        <f>SR_HS2!A69</f>
        <v>57</v>
      </c>
      <c r="B93" s="64" t="str">
        <f>SR_HS2!B69</f>
        <v>  Koberce a ostatné textilné podlahové krytiny</v>
      </c>
      <c r="C93" s="150">
        <f>SR_HS2!C69</f>
        <v>29.982091</v>
      </c>
      <c r="D93" s="162">
        <f>SR_HS2!D69</f>
        <v>5.167102</v>
      </c>
      <c r="E93" s="160">
        <f>SR_HS2!E69</f>
        <v>31.391299</v>
      </c>
      <c r="F93" s="107">
        <f t="shared" si="8"/>
        <v>0.08163502415826605</v>
      </c>
      <c r="G93" s="145">
        <f>SR_HS2!F69</f>
        <v>9.358193</v>
      </c>
      <c r="H93" s="112">
        <f t="shared" si="9"/>
        <v>0.02299420830987876</v>
      </c>
      <c r="I93" s="168">
        <f t="shared" si="10"/>
        <v>-22.033106</v>
      </c>
      <c r="J93" s="136">
        <f t="shared" si="11"/>
        <v>1.4092079999999996</v>
      </c>
      <c r="K93" s="118">
        <f>SR_HS2!G69</f>
        <v>104.70016584233568</v>
      </c>
      <c r="L93" s="66">
        <f>SR_HS2!H69</f>
        <v>181.111056061986</v>
      </c>
      <c r="M93" s="35"/>
      <c r="N93" s="35"/>
      <c r="O93" s="42"/>
      <c r="P93" s="43"/>
      <c r="Q93" s="43"/>
      <c r="R93" s="43"/>
    </row>
    <row r="94" spans="1:18" s="26" customFormat="1" ht="12.75" customHeight="1">
      <c r="A94" s="48" t="str">
        <f>SR_HS2!A78</f>
        <v>66</v>
      </c>
      <c r="B94" s="58" t="str">
        <f>SR_HS2!B78</f>
        <v>  Dáždniky, slnečníky, palice, biče a ich časti</v>
      </c>
      <c r="C94" s="143">
        <f>SR_HS2!C78</f>
        <v>4.100515</v>
      </c>
      <c r="D94" s="161">
        <f>SR_HS2!D78</f>
        <v>5.541236</v>
      </c>
      <c r="E94" s="154">
        <f>SR_HS2!E78</f>
        <v>3.594943</v>
      </c>
      <c r="F94" s="103">
        <f t="shared" si="8"/>
        <v>0.009348872713186844</v>
      </c>
      <c r="G94" s="144">
        <f>SR_HS2!F78</f>
        <v>6.601815</v>
      </c>
      <c r="H94" s="108">
        <f t="shared" si="9"/>
        <v>0.016221455288780884</v>
      </c>
      <c r="I94" s="167">
        <f t="shared" si="10"/>
        <v>3.006872</v>
      </c>
      <c r="J94" s="137">
        <f t="shared" si="11"/>
        <v>-0.5055719999999995</v>
      </c>
      <c r="K94" s="114">
        <f>SR_HS2!G78</f>
        <v>87.67052431219007</v>
      </c>
      <c r="L94" s="51">
        <f>SR_HS2!H78</f>
        <v>119.1397551015694</v>
      </c>
      <c r="M94" s="35"/>
      <c r="N94" s="35"/>
      <c r="O94" s="42"/>
      <c r="P94" s="43"/>
      <c r="Q94" s="43"/>
      <c r="R94" s="43"/>
    </row>
    <row r="95" spans="1:18" s="26" customFormat="1" ht="12.75" customHeight="1">
      <c r="A95" s="48" t="str">
        <f>SR_HS2!A49</f>
        <v>37</v>
      </c>
      <c r="B95" s="58" t="str">
        <f>SR_HS2!B49</f>
        <v>  Fotografický alebo kinematografický tovar</v>
      </c>
      <c r="C95" s="143">
        <f>SR_HS2!C49</f>
        <v>15.570523</v>
      </c>
      <c r="D95" s="161">
        <f>SR_HS2!D49</f>
        <v>4.452461</v>
      </c>
      <c r="E95" s="154">
        <f>SR_HS2!E49</f>
        <v>14.387593</v>
      </c>
      <c r="F95" s="103">
        <f t="shared" si="8"/>
        <v>0.03741582984935729</v>
      </c>
      <c r="G95" s="144">
        <f>SR_HS2!F49</f>
        <v>4.720348</v>
      </c>
      <c r="H95" s="108">
        <f t="shared" si="9"/>
        <v>0.011598464063213871</v>
      </c>
      <c r="I95" s="167">
        <f t="shared" si="10"/>
        <v>-9.667245000000001</v>
      </c>
      <c r="J95" s="137">
        <f t="shared" si="11"/>
        <v>-1.182929999999999</v>
      </c>
      <c r="K95" s="114">
        <f>SR_HS2!G49</f>
        <v>92.40276001005233</v>
      </c>
      <c r="L95" s="51">
        <f>SR_HS2!H49</f>
        <v>106.01660519878784</v>
      </c>
      <c r="M95" s="35"/>
      <c r="N95" s="35"/>
      <c r="O95" s="42"/>
      <c r="P95" s="43"/>
      <c r="Q95" s="43"/>
      <c r="R95" s="43"/>
    </row>
    <row r="96" spans="1:18" s="26" customFormat="1" ht="12.75" customHeight="1">
      <c r="A96" s="48" t="str">
        <f>SR_HS2!A18</f>
        <v>06</v>
      </c>
      <c r="B96" s="49" t="str">
        <f>SR_HS2!B18</f>
        <v>  Živé stromy a ostatné rastliny; cibuľky, korene; rezané kvety</v>
      </c>
      <c r="C96" s="143">
        <f>SR_HS2!C18</f>
        <v>38.772525</v>
      </c>
      <c r="D96" s="161">
        <f>SR_HS2!D18</f>
        <v>6.87109</v>
      </c>
      <c r="E96" s="154">
        <f>SR_HS2!E18</f>
        <v>42.897349</v>
      </c>
      <c r="F96" s="103">
        <f t="shared" si="8"/>
        <v>0.11155722233541752</v>
      </c>
      <c r="G96" s="144">
        <f>SR_HS2!F18</f>
        <v>6.917354</v>
      </c>
      <c r="H96" s="108">
        <f t="shared" si="9"/>
        <v>0.016996772649289567</v>
      </c>
      <c r="I96" s="167">
        <f t="shared" si="10"/>
        <v>-35.979995</v>
      </c>
      <c r="J96" s="137">
        <f t="shared" si="11"/>
        <v>4.124823999999997</v>
      </c>
      <c r="K96" s="114">
        <f>SR_HS2!G18</f>
        <v>110.63852302629245</v>
      </c>
      <c r="L96" s="51">
        <f>SR_HS2!H18</f>
        <v>100.67331384103542</v>
      </c>
      <c r="M96" s="35"/>
      <c r="N96" s="35"/>
      <c r="O96" s="42"/>
      <c r="P96" s="43"/>
      <c r="Q96" s="43"/>
      <c r="R96" s="43"/>
    </row>
    <row r="97" spans="1:18" s="26" customFormat="1" ht="12.75" customHeight="1">
      <c r="A97" s="48" t="str">
        <f>SR_HS2!A15</f>
        <v>03</v>
      </c>
      <c r="B97" s="49" t="str">
        <f>SR_HS2!B15</f>
        <v>  Ryby, kôrovce, mäkkýše a ostatné vodné bezstavovce</v>
      </c>
      <c r="C97" s="143">
        <f>SR_HS2!C15</f>
        <v>21.527663</v>
      </c>
      <c r="D97" s="161">
        <f>SR_HS2!D15</f>
        <v>6.987492</v>
      </c>
      <c r="E97" s="154">
        <f>SR_HS2!E15</f>
        <v>23.460863</v>
      </c>
      <c r="F97" s="103">
        <f t="shared" si="8"/>
        <v>0.061011432428418146</v>
      </c>
      <c r="G97" s="144">
        <f>SR_HS2!F15</f>
        <v>7.459849</v>
      </c>
      <c r="H97" s="108">
        <f t="shared" si="9"/>
        <v>0.018329748260827786</v>
      </c>
      <c r="I97" s="167">
        <f t="shared" si="10"/>
        <v>-16.001013999999998</v>
      </c>
      <c r="J97" s="137">
        <f t="shared" si="11"/>
        <v>1.9331999999999994</v>
      </c>
      <c r="K97" s="114">
        <f>SR_HS2!G15</f>
        <v>108.98007368472832</v>
      </c>
      <c r="L97" s="51">
        <f>SR_HS2!H15</f>
        <v>106.76003636211678</v>
      </c>
      <c r="M97" s="35"/>
      <c r="N97" s="35"/>
      <c r="O97" s="42"/>
      <c r="P97" s="43"/>
      <c r="Q97" s="43"/>
      <c r="R97" s="43"/>
    </row>
    <row r="98" spans="1:18" s="26" customFormat="1" ht="12.75" customHeight="1">
      <c r="A98" s="48" t="str">
        <f>SR_HS2!A36</f>
        <v>24</v>
      </c>
      <c r="B98" s="58" t="str">
        <f>SR_HS2!B36</f>
        <v>  Tabak a vyrobené tabakové náhradky</v>
      </c>
      <c r="C98" s="143">
        <f>SR_HS2!C36</f>
        <v>76.2765</v>
      </c>
      <c r="D98" s="161">
        <f>SR_HS2!D36</f>
        <v>8.39011</v>
      </c>
      <c r="E98" s="154">
        <f>SR_HS2!E36</f>
        <v>71.437153</v>
      </c>
      <c r="F98" s="103">
        <f t="shared" si="8"/>
        <v>0.18577675651309453</v>
      </c>
      <c r="G98" s="144">
        <f>SR_HS2!F36</f>
        <v>2.81118</v>
      </c>
      <c r="H98" s="108">
        <f t="shared" si="9"/>
        <v>0.006907408141354316</v>
      </c>
      <c r="I98" s="167">
        <f t="shared" si="10"/>
        <v>-68.625973</v>
      </c>
      <c r="J98" s="137">
        <f t="shared" si="11"/>
        <v>-4.839347000000004</v>
      </c>
      <c r="K98" s="114">
        <f>SR_HS2!G36</f>
        <v>93.65552037652488</v>
      </c>
      <c r="L98" s="51">
        <f>SR_HS2!H36</f>
        <v>33.505877753688566</v>
      </c>
      <c r="M98" s="35"/>
      <c r="N98" s="35"/>
      <c r="O98" s="42"/>
      <c r="P98" s="43"/>
      <c r="Q98" s="43"/>
      <c r="R98" s="43"/>
    </row>
    <row r="99" spans="1:18" s="26" customFormat="1" ht="12.75" customHeight="1">
      <c r="A99" s="48" t="str">
        <f>SR_HS2!A89</f>
        <v>78</v>
      </c>
      <c r="B99" s="58" t="str">
        <f>SR_HS2!B89</f>
        <v>  Olovo a predmety z olova</v>
      </c>
      <c r="C99" s="143">
        <f>SR_HS2!C89</f>
        <v>3.171631</v>
      </c>
      <c r="D99" s="161">
        <f>SR_HS2!D89</f>
        <v>2.591499</v>
      </c>
      <c r="E99" s="154">
        <f>SR_HS2!E89</f>
        <v>3.977621</v>
      </c>
      <c r="F99" s="103">
        <f t="shared" si="8"/>
        <v>0.010344050637325533</v>
      </c>
      <c r="G99" s="144">
        <f>SR_HS2!F89</f>
        <v>4.492707</v>
      </c>
      <c r="H99" s="108">
        <f t="shared" si="9"/>
        <v>0.011039122684609142</v>
      </c>
      <c r="I99" s="167">
        <f t="shared" si="10"/>
        <v>0.5150860000000002</v>
      </c>
      <c r="J99" s="137">
        <f t="shared" si="11"/>
        <v>0.80599</v>
      </c>
      <c r="K99" s="114">
        <f>SR_HS2!G89</f>
        <v>125.41247705045133</v>
      </c>
      <c r="L99" s="51">
        <f>SR_HS2!H89</f>
        <v>173.36325424011355</v>
      </c>
      <c r="M99" s="35"/>
      <c r="N99" s="35"/>
      <c r="O99" s="42"/>
      <c r="P99" s="43"/>
      <c r="Q99" s="43"/>
      <c r="R99" s="43"/>
    </row>
    <row r="100" spans="1:18" s="26" customFormat="1" ht="12.75" customHeight="1">
      <c r="A100" s="48" t="str">
        <f>SR_HS2!A103</f>
        <v>92</v>
      </c>
      <c r="B100" s="58" t="str">
        <f>SR_HS2!B103</f>
        <v>  Hudobné nástroje; časti, súčasti a príslušenstvo týchto nástrojov</v>
      </c>
      <c r="C100" s="143">
        <f>SR_HS2!C103</f>
        <v>2.446711</v>
      </c>
      <c r="D100" s="161">
        <f>SR_HS2!D103</f>
        <v>1.051112</v>
      </c>
      <c r="E100" s="154">
        <f>SR_HS2!E103</f>
        <v>6.095035</v>
      </c>
      <c r="F100" s="103">
        <f t="shared" si="8"/>
        <v>0.015850517351017463</v>
      </c>
      <c r="G100" s="144">
        <f>SR_HS2!F103</f>
        <v>0.597176</v>
      </c>
      <c r="H100" s="108">
        <f t="shared" si="9"/>
        <v>0.0014673334202083843</v>
      </c>
      <c r="I100" s="167">
        <f t="shared" si="10"/>
        <v>-5.497859</v>
      </c>
      <c r="J100" s="137">
        <f t="shared" si="11"/>
        <v>3.648324</v>
      </c>
      <c r="K100" s="114">
        <f>SR_HS2!G103</f>
        <v>249.1113580639479</v>
      </c>
      <c r="L100" s="51">
        <f>SR_HS2!H103</f>
        <v>56.81373630973674</v>
      </c>
      <c r="M100" s="35"/>
      <c r="N100" s="35"/>
      <c r="O100" s="42"/>
      <c r="P100" s="43"/>
      <c r="Q100" s="43"/>
      <c r="R100" s="43"/>
    </row>
    <row r="101" spans="1:18" s="26" customFormat="1" ht="12.75" customHeight="1">
      <c r="A101" s="48" t="str">
        <f>SR_HS2!A58</f>
        <v>46</v>
      </c>
      <c r="B101" s="58" t="str">
        <f>SR_HS2!B58</f>
        <v>  Výrobky zo slamy, z esparta; košíkársky tovar a práce z prútia</v>
      </c>
      <c r="C101" s="143">
        <f>SR_HS2!C58</f>
        <v>2.415798</v>
      </c>
      <c r="D101" s="161">
        <f>SR_HS2!D58</f>
        <v>1.071481</v>
      </c>
      <c r="E101" s="154">
        <f>SR_HS2!E58</f>
        <v>2.38278</v>
      </c>
      <c r="F101" s="103">
        <f t="shared" si="8"/>
        <v>0.006196567490368372</v>
      </c>
      <c r="G101" s="144">
        <f>SR_HS2!F58</f>
        <v>0.701805</v>
      </c>
      <c r="H101" s="108">
        <f t="shared" si="9"/>
        <v>0.001724419485996331</v>
      </c>
      <c r="I101" s="167">
        <f t="shared" si="10"/>
        <v>-1.6809749999999999</v>
      </c>
      <c r="J101" s="137">
        <f t="shared" si="11"/>
        <v>-0.033018000000000214</v>
      </c>
      <c r="K101" s="114">
        <f>SR_HS2!G58</f>
        <v>98.63324665390068</v>
      </c>
      <c r="L101" s="51">
        <f>SR_HS2!H58</f>
        <v>65.49859493542117</v>
      </c>
      <c r="M101" s="35"/>
      <c r="N101" s="35"/>
      <c r="O101" s="42"/>
      <c r="P101" s="43"/>
      <c r="Q101" s="43"/>
      <c r="R101" s="43"/>
    </row>
    <row r="102" spans="1:18" s="26" customFormat="1" ht="12.75" customHeight="1">
      <c r="A102" s="52" t="str">
        <f>SR_HS2!A79</f>
        <v>67</v>
      </c>
      <c r="B102" s="67" t="str">
        <f>SR_HS2!B79</f>
        <v>  Upravené perie a páperie; umelé kvetiny; predmety z ľud. vlasov</v>
      </c>
      <c r="C102" s="146">
        <f>SR_HS2!C79</f>
        <v>3.110688</v>
      </c>
      <c r="D102" s="163">
        <f>SR_HS2!D79</f>
        <v>0.681877</v>
      </c>
      <c r="E102" s="156">
        <f>SR_HS2!E79</f>
        <v>3.19884</v>
      </c>
      <c r="F102" s="104">
        <f t="shared" si="8"/>
        <v>0.00831878224212473</v>
      </c>
      <c r="G102" s="147">
        <f>SR_HS2!F79</f>
        <v>1.78763</v>
      </c>
      <c r="H102" s="109">
        <f t="shared" si="9"/>
        <v>0.004392422404730119</v>
      </c>
      <c r="I102" s="169">
        <f t="shared" si="10"/>
        <v>-1.41121</v>
      </c>
      <c r="J102" s="138">
        <f t="shared" si="11"/>
        <v>0.08815200000000001</v>
      </c>
      <c r="K102" s="115">
        <f>SR_HS2!G79</f>
        <v>102.83384254544332</v>
      </c>
      <c r="L102" s="55">
        <f>SR_HS2!H79</f>
        <v>262.16311739507273</v>
      </c>
      <c r="M102" s="35"/>
      <c r="N102" s="35"/>
      <c r="O102" s="42"/>
      <c r="P102" s="43"/>
      <c r="Q102" s="43"/>
      <c r="R102" s="43"/>
    </row>
    <row r="103" spans="1:18" s="26" customFormat="1" ht="12.75" customHeight="1">
      <c r="A103" s="44" t="str">
        <f>SR_HS2!A48</f>
        <v>36</v>
      </c>
      <c r="B103" s="68" t="str">
        <f>SR_HS2!B48</f>
        <v>  Výbušniny; pyrotechnické výrobky; zápalky; pyroforické zliatiny </v>
      </c>
      <c r="C103" s="141">
        <f>SR_HS2!C48</f>
        <v>4.461767</v>
      </c>
      <c r="D103" s="164">
        <f>SR_HS2!D48</f>
        <v>0.388205</v>
      </c>
      <c r="E103" s="152">
        <f>SR_HS2!E48</f>
        <v>3.733267</v>
      </c>
      <c r="F103" s="105">
        <f t="shared" si="8"/>
        <v>0.009708592872638288</v>
      </c>
      <c r="G103" s="142">
        <f>SR_HS2!F48</f>
        <v>1.145716</v>
      </c>
      <c r="H103" s="110">
        <f t="shared" si="9"/>
        <v>0.002815162325457602</v>
      </c>
      <c r="I103" s="166">
        <f t="shared" si="10"/>
        <v>-2.5875510000000004</v>
      </c>
      <c r="J103" s="136">
        <f t="shared" si="11"/>
        <v>-0.7284999999999999</v>
      </c>
      <c r="K103" s="116">
        <f>SR_HS2!G48</f>
        <v>83.6723880919824</v>
      </c>
      <c r="L103" s="47">
        <f>SR_HS2!H48</f>
        <v>295.1316958823302</v>
      </c>
      <c r="M103" s="35"/>
      <c r="N103" s="35"/>
      <c r="O103" s="42"/>
      <c r="P103" s="43"/>
      <c r="Q103" s="43"/>
      <c r="R103" s="43"/>
    </row>
    <row r="104" spans="1:18" s="26" customFormat="1" ht="12.75" customHeight="1">
      <c r="A104" s="48" t="str">
        <f>SR_HS2!A26</f>
        <v>14</v>
      </c>
      <c r="B104" s="58" t="str">
        <f>SR_HS2!B26</f>
        <v>  Rastlinné pletacie materiály a iné výrobky rastlinného pôvodu</v>
      </c>
      <c r="C104" s="143">
        <f>SR_HS2!C26</f>
        <v>0.973678</v>
      </c>
      <c r="D104" s="161">
        <f>SR_HS2!D26</f>
        <v>0.392948</v>
      </c>
      <c r="E104" s="154">
        <f>SR_HS2!E26</f>
        <v>0.426464</v>
      </c>
      <c r="F104" s="103">
        <f t="shared" si="8"/>
        <v>0.0011090461386332174</v>
      </c>
      <c r="G104" s="144">
        <f>SR_HS2!F26</f>
        <v>0.212346</v>
      </c>
      <c r="H104" s="108">
        <f t="shared" si="9"/>
        <v>0.0005217597198272695</v>
      </c>
      <c r="I104" s="167">
        <f t="shared" si="10"/>
        <v>-0.214118</v>
      </c>
      <c r="J104" s="137">
        <f t="shared" si="11"/>
        <v>-0.5472140000000001</v>
      </c>
      <c r="K104" s="114">
        <f>SR_HS2!G26</f>
        <v>43.799284773816396</v>
      </c>
      <c r="L104" s="51">
        <f>SR_HS2!H26</f>
        <v>54.03921129513319</v>
      </c>
      <c r="M104" s="35"/>
      <c r="N104" s="35"/>
      <c r="O104" s="42"/>
      <c r="P104" s="43"/>
      <c r="Q104" s="43"/>
      <c r="R104" s="43"/>
    </row>
    <row r="105" spans="1:18" s="26" customFormat="1" ht="12.75" customHeight="1">
      <c r="A105" s="48" t="str">
        <f>SR_HS2!A25</f>
        <v>13</v>
      </c>
      <c r="B105" s="58" t="str">
        <f>SR_HS2!B25</f>
        <v>  Šelak, gumy, živice a iné rastlinné šťavy a výťažky</v>
      </c>
      <c r="C105" s="143">
        <f>SR_HS2!C25</f>
        <v>5.893384</v>
      </c>
      <c r="D105" s="161">
        <f>SR_HS2!D25</f>
        <v>0.485967</v>
      </c>
      <c r="E105" s="154">
        <f>SR_HS2!E25</f>
        <v>6.501557</v>
      </c>
      <c r="F105" s="103">
        <f t="shared" si="8"/>
        <v>0.01690770307916674</v>
      </c>
      <c r="G105" s="144">
        <f>SR_HS2!F25</f>
        <v>0.538256</v>
      </c>
      <c r="H105" s="108">
        <f t="shared" si="9"/>
        <v>0.0013225598775364112</v>
      </c>
      <c r="I105" s="167">
        <f t="shared" si="10"/>
        <v>-5.963301</v>
      </c>
      <c r="J105" s="137">
        <f t="shared" si="11"/>
        <v>0.6081729999999999</v>
      </c>
      <c r="K105" s="114">
        <f>SR_HS2!G25</f>
        <v>110.31958888136255</v>
      </c>
      <c r="L105" s="51">
        <f>SR_HS2!H25</f>
        <v>110.7597841005665</v>
      </c>
      <c r="M105" s="35"/>
      <c r="N105" s="35"/>
      <c r="O105" s="42"/>
      <c r="P105" s="43"/>
      <c r="Q105" s="43"/>
      <c r="R105" s="43"/>
    </row>
    <row r="106" spans="1:18" s="26" customFormat="1" ht="12.75" customHeight="1">
      <c r="A106" s="48" t="str">
        <f>SR_HS2!A108</f>
        <v>97</v>
      </c>
      <c r="B106" s="58" t="str">
        <f>SR_HS2!B108</f>
        <v>  Umelecké diela, zberateľské predmety a starožitnosti</v>
      </c>
      <c r="C106" s="143">
        <f>SR_HS2!C108</f>
        <v>0.746772</v>
      </c>
      <c r="D106" s="161">
        <f>SR_HS2!D108</f>
        <v>0.229473</v>
      </c>
      <c r="E106" s="154">
        <f>SR_HS2!E108</f>
        <v>0.756707</v>
      </c>
      <c r="F106" s="103">
        <f t="shared" si="8"/>
        <v>0.0019678635862035855</v>
      </c>
      <c r="G106" s="144">
        <f>SR_HS2!F108</f>
        <v>0.342189</v>
      </c>
      <c r="H106" s="108">
        <f t="shared" si="9"/>
        <v>0.0008407996231055614</v>
      </c>
      <c r="I106" s="167">
        <f t="shared" si="10"/>
        <v>-0.414518</v>
      </c>
      <c r="J106" s="137">
        <f t="shared" si="11"/>
        <v>0.009935000000000027</v>
      </c>
      <c r="K106" s="114">
        <f>SR_HS2!G108</f>
        <v>101.3303926767474</v>
      </c>
      <c r="L106" s="51">
        <f>SR_HS2!H108</f>
        <v>149.1195042554026</v>
      </c>
      <c r="M106" s="35"/>
      <c r="N106" s="35"/>
      <c r="O106" s="42"/>
      <c r="P106" s="43"/>
      <c r="Q106" s="43"/>
      <c r="R106" s="43"/>
    </row>
    <row r="107" spans="1:18" s="26" customFormat="1" ht="12.75" customHeight="1">
      <c r="A107" s="48">
        <f>SR_HS2!A109</f>
        <v>98</v>
      </c>
      <c r="B107" s="58" t="str">
        <f>SR_HS2!B109</f>
        <v>  Priemyselné zariadenia</v>
      </c>
      <c r="C107" s="143">
        <f>SR_HS2!C109</f>
        <v>1.545186</v>
      </c>
      <c r="D107" s="161">
        <f>SR_HS2!D109</f>
        <v>0.385593</v>
      </c>
      <c r="E107" s="154">
        <f>SR_HS2!E109</f>
        <v>0.523173</v>
      </c>
      <c r="F107" s="103">
        <f t="shared" si="8"/>
        <v>0.0013605439040274355</v>
      </c>
      <c r="G107" s="144">
        <f>SR_HS2!F109</f>
        <v>0.638219</v>
      </c>
      <c r="H107" s="108">
        <f t="shared" si="9"/>
        <v>0.0015681810188486723</v>
      </c>
      <c r="I107" s="167">
        <f t="shared" si="10"/>
        <v>0.11504599999999998</v>
      </c>
      <c r="J107" s="137">
        <f t="shared" si="11"/>
        <v>-1.0220129999999998</v>
      </c>
      <c r="K107" s="114">
        <f>SR_HS2!G109</f>
        <v>33.85825395777596</v>
      </c>
      <c r="L107" s="51">
        <f>SR_HS2!H109</f>
        <v>165.51623084443958</v>
      </c>
      <c r="M107" s="35"/>
      <c r="N107" s="35"/>
      <c r="O107" s="42"/>
      <c r="P107" s="43"/>
      <c r="Q107" s="43"/>
      <c r="R107" s="43"/>
    </row>
    <row r="108" spans="1:18" s="26" customFormat="1" ht="12.75" customHeight="1">
      <c r="A108" s="48" t="str">
        <f>SR_HS2!A62</f>
        <v>50</v>
      </c>
      <c r="B108" s="58" t="str">
        <f>SR_HS2!B62</f>
        <v>  Hodváb</v>
      </c>
      <c r="C108" s="143">
        <f>SR_HS2!C62</f>
        <v>1.933285</v>
      </c>
      <c r="D108" s="161">
        <f>SR_HS2!D62</f>
        <v>3.48107</v>
      </c>
      <c r="E108" s="154">
        <f>SR_HS2!E62</f>
        <v>12.939294</v>
      </c>
      <c r="F108" s="103">
        <f t="shared" si="8"/>
        <v>0.0336494382816368</v>
      </c>
      <c r="G108" s="144">
        <f>SR_HS2!F62</f>
        <v>2.406518</v>
      </c>
      <c r="H108" s="108">
        <f t="shared" si="9"/>
        <v>0.005913104826270715</v>
      </c>
      <c r="I108" s="167">
        <f t="shared" si="10"/>
        <v>-10.532776</v>
      </c>
      <c r="J108" s="137">
        <f t="shared" si="11"/>
        <v>11.006009</v>
      </c>
      <c r="K108" s="114">
        <f>SR_HS2!G62</f>
        <v>669.2905598502032</v>
      </c>
      <c r="L108" s="51">
        <f>SR_HS2!H62</f>
        <v>69.13156012375505</v>
      </c>
      <c r="M108" s="35"/>
      <c r="N108" s="35"/>
      <c r="O108" s="42"/>
      <c r="P108" s="43"/>
      <c r="Q108" s="43"/>
      <c r="R108" s="43"/>
    </row>
    <row r="109" spans="1:18" s="26" customFormat="1" ht="12.75" customHeight="1">
      <c r="A109" s="48" t="str">
        <f>SR_HS2!A57</f>
        <v>45</v>
      </c>
      <c r="B109" s="58" t="str">
        <f>SR_HS2!B57</f>
        <v>  Korok a výrobky z korku</v>
      </c>
      <c r="C109" s="143">
        <f>SR_HS2!C57</f>
        <v>2.819586</v>
      </c>
      <c r="D109" s="161">
        <f>SR_HS2!D57</f>
        <v>0.220983</v>
      </c>
      <c r="E109" s="154">
        <f>SR_HS2!E57</f>
        <v>3.747692</v>
      </c>
      <c r="F109" s="103">
        <f t="shared" si="8"/>
        <v>0.009746105981716156</v>
      </c>
      <c r="G109" s="144">
        <f>SR_HS2!F57</f>
        <v>0.145172</v>
      </c>
      <c r="H109" s="108">
        <f t="shared" si="9"/>
        <v>0.0003567051041543725</v>
      </c>
      <c r="I109" s="167">
        <f t="shared" si="10"/>
        <v>-3.6025199999999997</v>
      </c>
      <c r="J109" s="137">
        <f t="shared" si="11"/>
        <v>0.9281059999999997</v>
      </c>
      <c r="K109" s="114">
        <f>SR_HS2!G57</f>
        <v>132.91639269027436</v>
      </c>
      <c r="L109" s="51">
        <f>SR_HS2!H57</f>
        <v>65.69374114750907</v>
      </c>
      <c r="M109" s="35"/>
      <c r="N109" s="35"/>
      <c r="O109" s="42"/>
      <c r="P109" s="43"/>
      <c r="Q109" s="43"/>
      <c r="R109" s="43"/>
    </row>
    <row r="110" spans="1:18" s="26" customFormat="1" ht="12.75" customHeight="1">
      <c r="A110" s="52" t="str">
        <f>SR_HS2!A55</f>
        <v>43</v>
      </c>
      <c r="B110" s="58" t="str">
        <f>SR_HS2!B55</f>
        <v>  Kožušiny a umelé kožušiny; výrobky z nich</v>
      </c>
      <c r="C110" s="143">
        <f>SR_HS2!C55</f>
        <v>1.051017</v>
      </c>
      <c r="D110" s="161">
        <f>SR_HS2!D55</f>
        <v>0.324016</v>
      </c>
      <c r="E110" s="154">
        <f>SR_HS2!E55</f>
        <v>1.056431</v>
      </c>
      <c r="F110" s="103">
        <f>E110/$E$11*100</f>
        <v>0.002747314477382448</v>
      </c>
      <c r="G110" s="144">
        <f>SR_HS2!F55</f>
        <v>0.08214</v>
      </c>
      <c r="H110" s="108">
        <f>G110/$G$11*100</f>
        <v>0.00020182788179015345</v>
      </c>
      <c r="I110" s="167">
        <f t="shared" si="10"/>
        <v>-0.9742909999999999</v>
      </c>
      <c r="J110" s="137">
        <f t="shared" si="11"/>
        <v>0.005413999999999808</v>
      </c>
      <c r="K110" s="114">
        <f>SR_HS2!G55</f>
        <v>100.51512011699143</v>
      </c>
      <c r="L110" s="51">
        <f>SR_HS2!H55</f>
        <v>25.350599970371835</v>
      </c>
      <c r="M110" s="35"/>
      <c r="N110" s="35"/>
      <c r="O110" s="42"/>
      <c r="P110" s="43"/>
      <c r="Q110" s="43"/>
      <c r="R110" s="43"/>
    </row>
    <row r="111" spans="1:18" s="26" customFormat="1" ht="12.75" customHeight="1">
      <c r="A111" s="59" t="str">
        <f>SR_HS2!A65</f>
        <v>53</v>
      </c>
      <c r="B111" s="60" t="str">
        <f>SR_HS2!B65</f>
        <v>  Ostatné rastlinné textilné vlákna; papierová priadza a tkaniny z nej</v>
      </c>
      <c r="C111" s="148">
        <f>SR_HS2!C65</f>
        <v>2.148031</v>
      </c>
      <c r="D111" s="165">
        <f>SR_HS2!D65</f>
        <v>0.682157</v>
      </c>
      <c r="E111" s="158">
        <f>SR_HS2!E65</f>
        <v>1.129089</v>
      </c>
      <c r="F111" s="106">
        <f>E111/$E$11*100</f>
        <v>0.0029362661224001103</v>
      </c>
      <c r="G111" s="149">
        <f>SR_HS2!F65</f>
        <v>0.102079</v>
      </c>
      <c r="H111" s="111">
        <f>G111/$G$11*100</f>
        <v>0.00025082040839124754</v>
      </c>
      <c r="I111" s="170">
        <f t="shared" si="10"/>
        <v>-1.02701</v>
      </c>
      <c r="J111" s="138">
        <f t="shared" si="11"/>
        <v>-1.018942</v>
      </c>
      <c r="K111" s="117">
        <f>SR_HS2!G65</f>
        <v>52.563906200608834</v>
      </c>
      <c r="L111" s="62">
        <f>SR_HS2!H65</f>
        <v>14.964150481487401</v>
      </c>
      <c r="M111" s="35"/>
      <c r="N111" s="35"/>
      <c r="O111" s="42"/>
      <c r="P111" s="43"/>
      <c r="Q111" s="43"/>
      <c r="R111" s="43"/>
    </row>
    <row r="112" spans="1:14" ht="12.75">
      <c r="A112" s="70"/>
      <c r="B112" s="70"/>
      <c r="C112" s="91"/>
      <c r="D112" s="91"/>
      <c r="E112" s="91"/>
      <c r="F112" s="91"/>
      <c r="G112" s="91"/>
      <c r="H112" s="101"/>
      <c r="I112" s="101"/>
      <c r="J112" s="129"/>
      <c r="M112" s="72"/>
      <c r="N112" s="72"/>
    </row>
    <row r="113" spans="1:10" s="73" customFormat="1" ht="11.25">
      <c r="A113" s="73" t="s">
        <v>227</v>
      </c>
      <c r="C113" s="91"/>
      <c r="D113" s="91"/>
      <c r="E113" s="91"/>
      <c r="F113" s="91"/>
      <c r="G113" s="91"/>
      <c r="H113" s="101"/>
      <c r="I113" s="101"/>
      <c r="J113" s="123"/>
    </row>
    <row r="114" spans="1:10" s="73" customFormat="1" ht="12.75">
      <c r="A114" s="73" t="s">
        <v>203</v>
      </c>
      <c r="C114" s="72"/>
      <c r="D114" s="72"/>
      <c r="E114" s="72"/>
      <c r="F114" s="72"/>
      <c r="G114" s="72"/>
      <c r="H114" s="102"/>
      <c r="I114" s="102"/>
      <c r="J114" s="84"/>
    </row>
  </sheetData>
  <sheetProtection/>
  <mergeCells count="2">
    <mergeCell ref="E8:H8"/>
    <mergeCell ref="C8:D8"/>
  </mergeCells>
  <conditionalFormatting sqref="K14:L111">
    <cfRule type="cellIs" priority="1" dxfId="2" operator="greaterThan" stopIfTrue="1">
      <formula>180</formula>
    </cfRule>
  </conditionalFormatting>
  <conditionalFormatting sqref="I14:I111">
    <cfRule type="cellIs" priority="2" dxfId="1" operator="lessThan" stopIfTrue="1">
      <formula>0</formula>
    </cfRule>
  </conditionalFormatting>
  <conditionalFormatting sqref="J14:J112">
    <cfRule type="expression" priority="3" dxfId="0" stopIfTrue="1">
      <formula>($J14&gt;300)*($I14&lt;-300)</formula>
    </cfRule>
  </conditionalFormatting>
  <printOptions/>
  <pageMargins left="0.56" right="0.21" top="0.41" bottom="0.44" header="0.2" footer="0.19"/>
  <pageSetup horizontalDpi="800" verticalDpi="8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MH 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Ruzicky</dc:creator>
  <cp:keywords/>
  <dc:description/>
  <cp:lastModifiedBy>merenyi</cp:lastModifiedBy>
  <cp:lastPrinted>2012-10-09T08:24:31Z</cp:lastPrinted>
  <dcterms:created xsi:type="dcterms:W3CDTF">2004-12-14T07:34:50Z</dcterms:created>
  <dcterms:modified xsi:type="dcterms:W3CDTF">2012-11-08T07:52:24Z</dcterms:modified>
  <cp:category/>
  <cp:version/>
  <cp:contentType/>
  <cp:contentStatus/>
</cp:coreProperties>
</file>