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18720" windowHeight="21210"/>
  </bookViews>
  <sheets>
    <sheet name="Výpočet " sheetId="1" r:id="rId1"/>
    <sheet name="Svietidlo 1" sheetId="28" r:id="rId2"/>
    <sheet name="RVO1" sheetId="22" r:id="rId3"/>
  </sheets>
  <definedNames>
    <definedName name="EA">'Výpočet '!$P$1:$P$3</definedName>
    <definedName name="_xlnm.Print_Area" localSheetId="2">'RVO1'!$B$1:$G$33</definedName>
    <definedName name="_xlnm.Print_Area" localSheetId="1">'Svietidlo 1'!$B$1:$G$45</definedName>
    <definedName name="_xlnm.Print_Area" localSheetId="0">'Výpočet '!$A$1:$N$44</definedName>
  </definedNames>
  <calcPr calcId="145621"/>
</workbook>
</file>

<file path=xl/calcChain.xml><?xml version="1.0" encoding="utf-8"?>
<calcChain xmlns="http://schemas.openxmlformats.org/spreadsheetml/2006/main">
  <c r="L44" i="1" l="1"/>
  <c r="L43" i="1"/>
  <c r="I17" i="1" l="1"/>
  <c r="K17" i="1" s="1"/>
  <c r="I20" i="1"/>
  <c r="I19" i="1"/>
  <c r="I18" i="1"/>
  <c r="K18" i="1" s="1"/>
  <c r="J37" i="1"/>
  <c r="H37" i="1"/>
  <c r="G37" i="1"/>
  <c r="C37" i="1"/>
  <c r="K19" i="1"/>
  <c r="K20" i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K37" i="1" l="1"/>
  <c r="I37" i="1"/>
  <c r="C42" i="1" s="1"/>
  <c r="D36" i="1" l="1"/>
  <c r="D26" i="1"/>
  <c r="D27" i="1"/>
  <c r="D28" i="1"/>
  <c r="D29" i="1"/>
  <c r="D30" i="1"/>
  <c r="D31" i="1"/>
  <c r="D32" i="1"/>
  <c r="D33" i="1"/>
  <c r="D34" i="1"/>
  <c r="D35" i="1"/>
  <c r="D25" i="1"/>
  <c r="D17" i="1" l="1"/>
  <c r="D18" i="1" l="1"/>
  <c r="D19" i="1"/>
  <c r="D20" i="1"/>
  <c r="D21" i="1"/>
  <c r="D22" i="1"/>
  <c r="D23" i="1"/>
  <c r="D24" i="1"/>
  <c r="D37" i="1" l="1"/>
  <c r="E35" i="1" l="1"/>
  <c r="E31" i="1"/>
  <c r="E27" i="1"/>
  <c r="E23" i="1"/>
  <c r="E17" i="1"/>
  <c r="E34" i="1"/>
  <c r="E30" i="1"/>
  <c r="E26" i="1"/>
  <c r="E22" i="1"/>
  <c r="E18" i="1"/>
  <c r="E33" i="1"/>
  <c r="E29" i="1"/>
  <c r="E25" i="1"/>
  <c r="E21" i="1"/>
  <c r="E36" i="1"/>
  <c r="E32" i="1"/>
  <c r="E28" i="1"/>
  <c r="E24" i="1"/>
  <c r="E20" i="1"/>
  <c r="E19" i="1"/>
  <c r="E37" i="1" l="1"/>
  <c r="L17" i="1" s="1"/>
  <c r="M17" i="1" l="1"/>
  <c r="F42" i="1"/>
  <c r="C43" i="1"/>
</calcChain>
</file>

<file path=xl/sharedStrings.xml><?xml version="1.0" encoding="utf-8"?>
<sst xmlns="http://schemas.openxmlformats.org/spreadsheetml/2006/main" count="167" uniqueCount="111">
  <si>
    <t>Pôvodný stav</t>
  </si>
  <si>
    <t>Spolu:</t>
  </si>
  <si>
    <t>Navrhovaný stav</t>
  </si>
  <si>
    <t>Počet kusov modernizovaných svietidiel</t>
  </si>
  <si>
    <t>1. ročná spotreba elektriny vypočítaná pri 3900 hod. svietenia</t>
  </si>
  <si>
    <t>Príkon svietidla 
(W)</t>
  </si>
  <si>
    <t>Ročná spotreba elektriny 
(kWh)</t>
  </si>
  <si>
    <t>Krycí list svetelnotechnickej štúdie</t>
  </si>
  <si>
    <t>Úspora elektriny 
(%)</t>
  </si>
  <si>
    <t>P.č.</t>
  </si>
  <si>
    <t>Svietidlo 1</t>
  </si>
  <si>
    <t>ks</t>
  </si>
  <si>
    <t>Index podania farieb:</t>
  </si>
  <si>
    <t>Jednotka</t>
  </si>
  <si>
    <t>Minimum</t>
  </si>
  <si>
    <t>Maximum</t>
  </si>
  <si>
    <t>Presná hodnota</t>
  </si>
  <si>
    <t>Kelvin</t>
  </si>
  <si>
    <t>Watt</t>
  </si>
  <si>
    <t>IP</t>
  </si>
  <si>
    <t>Požadovaný počet svietidiel</t>
  </si>
  <si>
    <t>Technické vlastnosti (bez mernej jednotky)</t>
  </si>
  <si>
    <t>Hodnota/charakteristika</t>
  </si>
  <si>
    <t>Technické vlastnosti (s mernou jednotkou)</t>
  </si>
  <si>
    <t>Časť A</t>
  </si>
  <si>
    <t>Časť B</t>
  </si>
  <si>
    <t>...</t>
  </si>
  <si>
    <t>v prípade potreby doplní spracovateľ riadky v príslušnej časti tabuľky</t>
  </si>
  <si>
    <t>spracovateľ nie je oprávnený dopĺňať stĺpce tabuľky</t>
  </si>
  <si>
    <t>Tabuľka A - prínos navrhovaného riešenia</t>
  </si>
  <si>
    <t>Technická špecifikácia svietidla
(špecifikácia prisluchajúca svietidlu uvedeného v riadku č. 1 Tabuľky A na hárku s návzom "Výpočet"</t>
  </si>
  <si>
    <t>Poznámka</t>
  </si>
  <si>
    <t>IP66</t>
  </si>
  <si>
    <t>podmienka splnenia ekodesing</t>
  </si>
  <si>
    <t>Merateľné ukazovatele projektu</t>
  </si>
  <si>
    <t>Úspora elektriny 
v kWh/rok</t>
  </si>
  <si>
    <t>Počet vymenených svietidiel (výsledok)</t>
  </si>
  <si>
    <t>Úspora energie (dopad)</t>
  </si>
  <si>
    <t>GJ/rok</t>
  </si>
  <si>
    <t>počet</t>
  </si>
  <si>
    <t>Plánovaná hodnota</t>
  </si>
  <si>
    <t>Merná jednotka</t>
  </si>
  <si>
    <t>Dňa:</t>
  </si>
  <si>
    <t>modré bunky - sa počítajú automaticky</t>
  </si>
  <si>
    <t>červená bunka predstavuje plánovanú hodnotu merateľných ukazovateľov projektu</t>
  </si>
  <si>
    <t>Tabuľka B - plánované hodnoty merateľných ukazovateľov</t>
  </si>
  <si>
    <t>Názov obce</t>
  </si>
  <si>
    <t>biele bunky - vypĺňa odborne spôsobilá osoba</t>
  </si>
  <si>
    <t>vypĺňať len beilo podfarbené bunky</t>
  </si>
  <si>
    <t>odborne spôsobilá osoba - spracovateľ svetelno-technickej štúdie doplní ďalšie požadované technické parametre svietidla pre časť A aj časť B (ak relevantné)</t>
  </si>
  <si>
    <t>Počet kusov doplnených svietidiel</t>
  </si>
  <si>
    <t>Počet kusov modernizovaných pôvodných svietidiel</t>
  </si>
  <si>
    <t>Počet svietidiel s regulovanou intenzitou osvetlenia 
(z počtu modernizovaných aj doplnených spolu)</t>
  </si>
  <si>
    <t>Počet svietidiel
modernizovaných + doplnených</t>
  </si>
  <si>
    <t>Ročná spotreba modelovaná 
(s doplnením svietidiel pri primernej výkonnosti pôvodných sviediel)</t>
  </si>
  <si>
    <t>Modelovaný pôvodný stav</t>
  </si>
  <si>
    <t>Techniská špecifkácia nového svietidla je uvedená na hárku "Svietidlo 1"</t>
  </si>
  <si>
    <t>Techniská špecifkácia nového svietidla je uvedená na hárku "Svietidlo 2"</t>
  </si>
  <si>
    <t>Techniská špecifkácia nového svietidla je uvedená na hárku "Svietidlo 3"</t>
  </si>
  <si>
    <t>Techniská špecifkácia nového svietidla je uvedená na hárku "Svietidlo 4"</t>
  </si>
  <si>
    <t>Techniská špecifkácia nového svietidla je uvedená na hárku "Svietidlo 5"</t>
  </si>
  <si>
    <t>Techniská špecifkácia nového svietidla je uvedená na hárku "Svietidlo 6"</t>
  </si>
  <si>
    <t>Techniská špecifkácia nového svietidla je uvedená na hárku "Svietidlo 7"</t>
  </si>
  <si>
    <t>Techniská špecifkácia nového svietidla je uvedená na hárku "Svietidlo 8"</t>
  </si>
  <si>
    <t>Techniská špecifkácia nového svietidla je uvedená na hárku "Svietidlo 9"</t>
  </si>
  <si>
    <t>Techniská špecifkácia nového svietidla je uvedená na hárku "Svietidlo 10"</t>
  </si>
  <si>
    <t>Techniská špecifkácia nového svietidla je uvedená na hárku "Svietidlo 11"</t>
  </si>
  <si>
    <t>Techniská špecifkácia nového svietidla je uvedená na hárku "Svietidlo 12"</t>
  </si>
  <si>
    <t>Techniská špecifkácia nového svietidla je uvedená na hárku "Svietidlo 13"</t>
  </si>
  <si>
    <t>Techniská špecifkácia nového svietidla je uvedená na hárku "Svietidlo 14"</t>
  </si>
  <si>
    <t>Techniská špecifkácia nového svietidla je uvedená na hárku "Svietidlo 15"</t>
  </si>
  <si>
    <t>Techniská špecifkácia nového svietidla je uvedená na hárku "Svietidlo 16"</t>
  </si>
  <si>
    <t>Techniská špecifkácia nového svietidla je uvedená na hárku "Svietidlo 17"</t>
  </si>
  <si>
    <t>Techniská špecifkácia nového svietidla je uvedená na hárku "Svietidlo 18"</t>
  </si>
  <si>
    <t>Techniská špecifkácia nového svietidla je uvedená na hárku "Svietidlo 19"</t>
  </si>
  <si>
    <t>Techniská špecifkácia nového svietidla je uvedená na hárku "Svietidlo 20"</t>
  </si>
  <si>
    <t>2. spotreba elektriny pri regulácii intenzity osvetlenia vypočítaná pri:</t>
  </si>
  <si>
    <t xml:space="preserve">Nahradná teplota chromatickosti svetelného zdroja </t>
  </si>
  <si>
    <t>Ra</t>
  </si>
  <si>
    <t>uhol</t>
  </si>
  <si>
    <t>vyžaduje sa splnenie požiadaviek podľa nariadenia
komisie ES 245/2009</t>
  </si>
  <si>
    <t>%</t>
  </si>
  <si>
    <t>Úspora CO2</t>
  </si>
  <si>
    <r>
      <rPr>
        <b/>
        <sz val="10"/>
        <color theme="1"/>
        <rFont val="Arial"/>
        <family val="2"/>
        <charset val="238"/>
      </rPr>
      <t>980 hod./rok</t>
    </r>
    <r>
      <rPr>
        <sz val="10"/>
        <color theme="1"/>
        <rFont val="Arial"/>
        <family val="2"/>
        <charset val="238"/>
      </rPr>
      <t xml:space="preserve"> hodín svietenia pri výkone </t>
    </r>
    <r>
      <rPr>
        <b/>
        <sz val="10"/>
        <color theme="1"/>
        <rFont val="Arial"/>
        <family val="2"/>
        <charset val="238"/>
      </rPr>
      <t>100%</t>
    </r>
  </si>
  <si>
    <r>
      <rPr>
        <b/>
        <sz val="10"/>
        <color theme="1"/>
        <rFont val="Arial"/>
        <family val="2"/>
        <charset val="238"/>
      </rPr>
      <t>1095 hod./rok</t>
    </r>
    <r>
      <rPr>
        <sz val="10"/>
        <color theme="1"/>
        <rFont val="Arial"/>
        <family val="2"/>
        <charset val="238"/>
      </rPr>
      <t xml:space="preserve">  hodín svietenia pri výkone </t>
    </r>
    <r>
      <rPr>
        <b/>
        <sz val="10"/>
        <color theme="1"/>
        <rFont val="Arial"/>
        <family val="2"/>
        <charset val="238"/>
      </rPr>
      <t>80%</t>
    </r>
  </si>
  <si>
    <r>
      <rPr>
        <b/>
        <sz val="10"/>
        <color theme="1"/>
        <rFont val="Arial"/>
        <family val="2"/>
        <charset val="238"/>
      </rPr>
      <t>1825 hod./rok</t>
    </r>
    <r>
      <rPr>
        <sz val="10"/>
        <color theme="1"/>
        <rFont val="Arial"/>
        <family val="2"/>
        <charset val="238"/>
      </rPr>
      <t xml:space="preserve">  hodín svietenia pri výkone </t>
    </r>
    <r>
      <rPr>
        <b/>
        <sz val="10"/>
        <color theme="1"/>
        <rFont val="Arial"/>
        <family val="2"/>
        <charset val="238"/>
      </rPr>
      <t>60%</t>
    </r>
  </si>
  <si>
    <t>Príkon svietidla</t>
  </si>
  <si>
    <t>typ svetelného zdroja</t>
  </si>
  <si>
    <t>ochrana proti prehriatiu</t>
  </si>
  <si>
    <t>materiál telesa</t>
  </si>
  <si>
    <t>Rozvádzač verejného osvetlenia 1 (RVO 1)</t>
  </si>
  <si>
    <t>Technická špecifikácia RVO1</t>
  </si>
  <si>
    <t>Životnosť svietidla</t>
  </si>
  <si>
    <t xml:space="preserve">Rozsah regulácie výkonu </t>
  </si>
  <si>
    <t>odborne spôsobilá osoba - spracovateľ svetelno-technickej štúdie doplní ďalšie požadované technické parametre RVO pre časť A aj časť B (ak relevantné)</t>
  </si>
  <si>
    <t>Vypracoval:
Meno a priezvisko
odborne spôsobilej osoby</t>
  </si>
  <si>
    <t>Energetický audítor</t>
  </si>
  <si>
    <t>Autorizovaný stavebný inžinier</t>
  </si>
  <si>
    <t>typ predradníka</t>
  </si>
  <si>
    <t xml:space="preserve">Rozsah požadovanej regulácie svetelného toku </t>
  </si>
  <si>
    <t>hodín</t>
  </si>
  <si>
    <t>parametre výložníka</t>
  </si>
  <si>
    <t>Uhol vyloženia/naklonenia svietidla od vozovky</t>
  </si>
  <si>
    <t>Svetelný technik</t>
  </si>
  <si>
    <t>cos ϕ</t>
  </si>
  <si>
    <t>Krytie svietidla (odolnosť proti prachu a vode) zodpovedajúce</t>
  </si>
  <si>
    <t>Merný výkon svetelného zdroja</t>
  </si>
  <si>
    <t>Účinník svietidla (bez regulácie)</t>
  </si>
  <si>
    <t>Stupeň regulácie svetelného toku</t>
  </si>
  <si>
    <t>Stupeň regulácie výkonu</t>
  </si>
  <si>
    <t>lumen/watt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</si>
</sst>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0" tint="-0.24997711111789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</cellStyleXfs>
  <cellXfs count="178">
    <xf numFmtId="0" fontId="0" fillId="0" borderId="0" xfId="0"/>
    <xf numFmtId="2" fontId="1" fillId="3" borderId="50" xfId="0" applyNumberFormat="1" applyFont="1" applyFill="1" applyBorder="1" applyAlignment="1" applyProtection="1">
      <alignment wrapText="1"/>
      <protection hidden="1"/>
    </xf>
    <xf numFmtId="2" fontId="1" fillId="3" borderId="51" xfId="0" applyNumberFormat="1" applyFont="1" applyFill="1" applyBorder="1" applyAlignment="1" applyProtection="1">
      <alignment wrapText="1"/>
      <protection hidden="1"/>
    </xf>
    <xf numFmtId="0" fontId="0" fillId="0" borderId="9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43" xfId="0" applyFill="1" applyBorder="1" applyAlignment="1" applyProtection="1">
      <alignment wrapText="1"/>
      <protection locked="0"/>
    </xf>
    <xf numFmtId="0" fontId="0" fillId="0" borderId="44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hidden="1"/>
    </xf>
    <xf numFmtId="0" fontId="1" fillId="2" borderId="0" xfId="0" applyFont="1" applyFill="1" applyAlignment="1" applyProtection="1">
      <alignment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0" fillId="4" borderId="0" xfId="0" applyFill="1" applyAlignment="1" applyProtection="1">
      <alignment wrapText="1"/>
      <protection hidden="1"/>
    </xf>
    <xf numFmtId="0" fontId="3" fillId="4" borderId="0" xfId="0" applyFont="1" applyFill="1" applyAlignment="1" applyProtection="1">
      <alignment horizontal="left" vertical="top" wrapText="1"/>
      <protection hidden="1"/>
    </xf>
    <xf numFmtId="0" fontId="0" fillId="4" borderId="20" xfId="0" applyFill="1" applyBorder="1" applyAlignment="1" applyProtection="1">
      <alignment wrapText="1"/>
      <protection hidden="1"/>
    </xf>
    <xf numFmtId="0" fontId="0" fillId="4" borderId="21" xfId="0" applyFill="1" applyBorder="1" applyAlignment="1" applyProtection="1">
      <alignment wrapText="1"/>
      <protection hidden="1"/>
    </xf>
    <xf numFmtId="0" fontId="0" fillId="4" borderId="42" xfId="0" applyFill="1" applyBorder="1" applyAlignment="1" applyProtection="1">
      <alignment wrapText="1"/>
      <protection hidden="1"/>
    </xf>
    <xf numFmtId="2" fontId="1" fillId="4" borderId="45" xfId="0" applyNumberFormat="1" applyFont="1" applyFill="1" applyBorder="1" applyAlignment="1" applyProtection="1">
      <alignment wrapText="1"/>
      <protection hidden="1"/>
    </xf>
    <xf numFmtId="0" fontId="1" fillId="4" borderId="25" xfId="0" applyFont="1" applyFill="1" applyBorder="1" applyAlignment="1" applyProtection="1">
      <alignment wrapText="1"/>
      <protection hidden="1"/>
    </xf>
    <xf numFmtId="0" fontId="0" fillId="4" borderId="48" xfId="0" applyFill="1" applyBorder="1" applyAlignment="1" applyProtection="1">
      <alignment wrapText="1"/>
      <protection hidden="1"/>
    </xf>
    <xf numFmtId="0" fontId="0" fillId="4" borderId="49" xfId="0" applyFill="1" applyBorder="1" applyAlignment="1" applyProtection="1">
      <alignment wrapText="1"/>
      <protection hidden="1"/>
    </xf>
    <xf numFmtId="0" fontId="1" fillId="4" borderId="13" xfId="0" applyFont="1" applyFill="1" applyBorder="1" applyAlignment="1" applyProtection="1">
      <alignment wrapText="1"/>
      <protection hidden="1"/>
    </xf>
    <xf numFmtId="0" fontId="0" fillId="4" borderId="20" xfId="0" applyFill="1" applyBorder="1" applyAlignment="1" applyProtection="1">
      <alignment horizontal="center" wrapText="1"/>
      <protection hidden="1"/>
    </xf>
    <xf numFmtId="0" fontId="0" fillId="4" borderId="21" xfId="0" applyFill="1" applyBorder="1" applyAlignment="1" applyProtection="1">
      <alignment horizontal="center" wrapText="1"/>
      <protection hidden="1"/>
    </xf>
    <xf numFmtId="0" fontId="0" fillId="4" borderId="22" xfId="0" applyFill="1" applyBorder="1" applyAlignment="1" applyProtection="1">
      <alignment horizontal="center" wrapText="1"/>
      <protection hidden="1"/>
    </xf>
    <xf numFmtId="0" fontId="1" fillId="4" borderId="37" xfId="0" applyFont="1" applyFill="1" applyBorder="1" applyAlignment="1" applyProtection="1">
      <alignment wrapText="1"/>
      <protection hidden="1"/>
    </xf>
    <xf numFmtId="0" fontId="1" fillId="4" borderId="0" xfId="0" applyFont="1" applyFill="1" applyAlignment="1" applyProtection="1">
      <alignment wrapText="1"/>
      <protection hidden="1"/>
    </xf>
    <xf numFmtId="0" fontId="8" fillId="4" borderId="0" xfId="0" applyFont="1" applyFill="1" applyAlignment="1" applyProtection="1">
      <alignment horizontal="left" wrapText="1"/>
      <protection hidden="1"/>
    </xf>
    <xf numFmtId="0" fontId="1" fillId="4" borderId="0" xfId="0" applyFont="1" applyFill="1" applyBorder="1" applyAlignment="1" applyProtection="1">
      <alignment wrapText="1"/>
      <protection hidden="1"/>
    </xf>
    <xf numFmtId="0" fontId="1" fillId="4" borderId="0" xfId="0" applyFont="1" applyFill="1" applyBorder="1" applyAlignment="1" applyProtection="1">
      <alignment horizontal="center" wrapText="1"/>
      <protection hidden="1"/>
    </xf>
    <xf numFmtId="2" fontId="9" fillId="5" borderId="54" xfId="3" applyNumberFormat="1" applyFont="1" applyFill="1" applyBorder="1" applyAlignment="1" applyProtection="1">
      <protection hidden="1"/>
    </xf>
    <xf numFmtId="2" fontId="7" fillId="5" borderId="12" xfId="3" applyNumberFormat="1" applyFill="1" applyBorder="1" applyAlignment="1" applyProtection="1">
      <protection hidden="1"/>
    </xf>
    <xf numFmtId="2" fontId="7" fillId="5" borderId="8" xfId="3" applyNumberFormat="1" applyFill="1" applyBorder="1" applyAlignment="1" applyProtection="1">
      <protection hidden="1"/>
    </xf>
    <xf numFmtId="0" fontId="0" fillId="4" borderId="0" xfId="0" applyFill="1" applyProtection="1">
      <protection hidden="1"/>
    </xf>
    <xf numFmtId="0" fontId="3" fillId="4" borderId="0" xfId="0" applyFont="1" applyFill="1" applyBorder="1" applyAlignment="1" applyProtection="1">
      <alignment horizontal="left" vertical="center" wrapText="1"/>
      <protection hidden="1"/>
    </xf>
    <xf numFmtId="0" fontId="0" fillId="4" borderId="0" xfId="0" applyFill="1" applyBorder="1" applyAlignment="1" applyProtection="1">
      <alignment wrapText="1"/>
      <protection hidden="1"/>
    </xf>
    <xf numFmtId="0" fontId="2" fillId="4" borderId="0" xfId="0" applyFont="1" applyFill="1" applyAlignment="1" applyProtection="1">
      <alignment horizontal="left" wrapText="1"/>
      <protection hidden="1"/>
    </xf>
    <xf numFmtId="2" fontId="7" fillId="5" borderId="57" xfId="3" applyNumberFormat="1" applyFill="1" applyBorder="1" applyAlignment="1" applyProtection="1">
      <protection hidden="1"/>
    </xf>
    <xf numFmtId="2" fontId="7" fillId="5" borderId="41" xfId="3" applyNumberFormat="1" applyFill="1" applyBorder="1" applyAlignment="1" applyProtection="1">
      <protection hidden="1"/>
    </xf>
    <xf numFmtId="2" fontId="7" fillId="5" borderId="56" xfId="3" applyNumberFormat="1" applyFill="1" applyBorder="1" applyAlignment="1" applyProtection="1">
      <protection hidden="1"/>
    </xf>
    <xf numFmtId="2" fontId="9" fillId="5" borderId="58" xfId="3" applyNumberFormat="1" applyFont="1" applyFill="1" applyBorder="1" applyAlignment="1" applyProtection="1">
      <protection hidden="1"/>
    </xf>
    <xf numFmtId="2" fontId="7" fillId="5" borderId="10" xfId="3" applyNumberFormat="1" applyFill="1" applyBorder="1" applyAlignment="1" applyProtection="1">
      <protection hidden="1"/>
    </xf>
    <xf numFmtId="2" fontId="7" fillId="5" borderId="38" xfId="3" applyNumberFormat="1" applyFill="1" applyBorder="1" applyAlignment="1" applyProtection="1">
      <protection hidden="1"/>
    </xf>
    <xf numFmtId="0" fontId="2" fillId="4" borderId="59" xfId="0" applyFont="1" applyFill="1" applyBorder="1" applyAlignment="1" applyProtection="1">
      <alignment horizontal="center" vertical="center" wrapText="1"/>
      <protection hidden="1"/>
    </xf>
    <xf numFmtId="0" fontId="2" fillId="4" borderId="60" xfId="0" applyFont="1" applyFill="1" applyBorder="1" applyAlignment="1" applyProtection="1">
      <alignment horizontal="center" vertical="center" wrapText="1"/>
      <protection hidden="1"/>
    </xf>
    <xf numFmtId="0" fontId="2" fillId="4" borderId="61" xfId="0" applyFont="1" applyFill="1" applyBorder="1" applyAlignment="1" applyProtection="1">
      <alignment horizontal="center" vertical="center" wrapText="1"/>
      <protection hidden="1"/>
    </xf>
    <xf numFmtId="0" fontId="2" fillId="4" borderId="62" xfId="0" applyFont="1" applyFill="1" applyBorder="1" applyAlignment="1" applyProtection="1">
      <alignment horizontal="center" vertical="center" wrapText="1"/>
      <protection hidden="1"/>
    </xf>
    <xf numFmtId="0" fontId="1" fillId="4" borderId="37" xfId="0" applyFont="1" applyFill="1" applyBorder="1" applyAlignment="1" applyProtection="1">
      <alignment horizontal="center" vertical="center" wrapText="1"/>
      <protection hidden="1"/>
    </xf>
    <xf numFmtId="2" fontId="0" fillId="6" borderId="2" xfId="0" applyNumberFormat="1" applyFill="1" applyBorder="1" applyAlignment="1" applyProtection="1">
      <alignment wrapText="1"/>
      <protection hidden="1"/>
    </xf>
    <xf numFmtId="0" fontId="3" fillId="4" borderId="0" xfId="0" applyFont="1" applyFill="1" applyAlignment="1" applyProtection="1">
      <alignment vertical="top" wrapText="1"/>
      <protection hidden="1"/>
    </xf>
    <xf numFmtId="0" fontId="0" fillId="0" borderId="6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32" xfId="0" applyFill="1" applyBorder="1" applyAlignment="1" applyProtection="1">
      <alignment wrapText="1"/>
      <protection locked="0"/>
    </xf>
    <xf numFmtId="4" fontId="3" fillId="4" borderId="0" xfId="0" applyNumberFormat="1" applyFont="1" applyFill="1" applyBorder="1" applyAlignment="1" applyProtection="1">
      <alignment horizontal="center" vertical="top" wrapText="1"/>
      <protection hidden="1"/>
    </xf>
    <xf numFmtId="164" fontId="1" fillId="6" borderId="37" xfId="1" applyNumberFormat="1" applyFont="1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wrapText="1"/>
      <protection hidden="1"/>
    </xf>
    <xf numFmtId="0" fontId="1" fillId="4" borderId="33" xfId="0" applyFont="1" applyFill="1" applyBorder="1" applyAlignment="1" applyProtection="1">
      <alignment horizontal="center"/>
      <protection hidden="1"/>
    </xf>
    <xf numFmtId="0" fontId="1" fillId="4" borderId="35" xfId="0" applyFont="1" applyFill="1" applyBorder="1" applyProtection="1">
      <protection hidden="1"/>
    </xf>
    <xf numFmtId="0" fontId="1" fillId="4" borderId="39" xfId="0" applyFont="1" applyFill="1" applyBorder="1" applyAlignment="1" applyProtection="1">
      <alignment horizontal="center"/>
      <protection hidden="1"/>
    </xf>
    <xf numFmtId="0" fontId="1" fillId="4" borderId="34" xfId="0" applyFont="1" applyFill="1" applyBorder="1" applyAlignment="1" applyProtection="1">
      <alignment horizontal="center"/>
      <protection hidden="1"/>
    </xf>
    <xf numFmtId="0" fontId="1" fillId="4" borderId="34" xfId="0" applyFont="1" applyFill="1" applyBorder="1" applyProtection="1">
      <protection hidden="1"/>
    </xf>
    <xf numFmtId="0" fontId="1" fillId="4" borderId="9" xfId="0" applyFont="1" applyFill="1" applyBorder="1" applyAlignment="1" applyProtection="1">
      <alignment horizontal="center"/>
      <protection hidden="1"/>
    </xf>
    <xf numFmtId="0" fontId="0" fillId="4" borderId="10" xfId="0" applyFill="1" applyBorder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1" fillId="4" borderId="11" xfId="0" applyFont="1" applyFill="1" applyBorder="1" applyAlignment="1" applyProtection="1">
      <alignment horizontal="center"/>
      <protection hidden="1"/>
    </xf>
    <xf numFmtId="0" fontId="0" fillId="4" borderId="12" xfId="0" applyFill="1" applyBorder="1" applyProtection="1"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1" fillId="4" borderId="43" xfId="0" applyFont="1" applyFill="1" applyBorder="1" applyAlignment="1" applyProtection="1">
      <alignment horizontal="center"/>
      <protection hidden="1"/>
    </xf>
    <xf numFmtId="0" fontId="0" fillId="4" borderId="38" xfId="0" applyFill="1" applyBorder="1" applyProtection="1">
      <protection hidden="1"/>
    </xf>
    <xf numFmtId="0" fontId="1" fillId="0" borderId="33" xfId="0" applyFont="1" applyFill="1" applyBorder="1" applyAlignment="1" applyProtection="1">
      <alignment horizontal="center"/>
      <protection locked="0"/>
    </xf>
    <xf numFmtId="0" fontId="0" fillId="0" borderId="35" xfId="0" applyFill="1" applyBorder="1" applyProtection="1"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4" fontId="0" fillId="0" borderId="1" xfId="1" applyNumberFormat="1" applyFont="1" applyFill="1" applyBorder="1" applyProtection="1">
      <protection locked="0"/>
    </xf>
    <xf numFmtId="4" fontId="0" fillId="0" borderId="10" xfId="0" applyNumberFormat="1" applyFill="1" applyBorder="1" applyProtection="1">
      <protection locked="0"/>
    </xf>
    <xf numFmtId="4" fontId="0" fillId="0" borderId="34" xfId="1" applyNumberFormat="1" applyFont="1" applyFill="1" applyBorder="1" applyProtection="1">
      <protection locked="0"/>
    </xf>
    <xf numFmtId="4" fontId="0" fillId="0" borderId="34" xfId="0" applyNumberFormat="1" applyFill="1" applyBorder="1" applyProtection="1">
      <protection locked="0"/>
    </xf>
    <xf numFmtId="4" fontId="0" fillId="0" borderId="35" xfId="0" applyNumberFormat="1" applyFill="1" applyBorder="1" applyProtection="1"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4" fontId="0" fillId="0" borderId="55" xfId="0" applyNumberFormat="1" applyFill="1" applyBorder="1" applyProtection="1">
      <protection locked="0"/>
    </xf>
    <xf numFmtId="4" fontId="0" fillId="0" borderId="37" xfId="0" applyNumberFormat="1" applyFill="1" applyBorder="1" applyProtection="1">
      <protection locked="0"/>
    </xf>
    <xf numFmtId="4" fontId="0" fillId="0" borderId="1" xfId="0" applyNumberFormat="1" applyFill="1" applyBorder="1" applyAlignment="1" applyProtection="1">
      <alignment horizontal="center"/>
      <protection locked="0"/>
    </xf>
    <xf numFmtId="4" fontId="0" fillId="0" borderId="1" xfId="0" applyNumberFormat="1" applyFill="1" applyBorder="1" applyProtection="1">
      <protection locked="0"/>
    </xf>
    <xf numFmtId="4" fontId="0" fillId="0" borderId="36" xfId="0" applyNumberFormat="1" applyFill="1" applyBorder="1" applyProtection="1">
      <protection locked="0"/>
    </xf>
    <xf numFmtId="4" fontId="0" fillId="0" borderId="41" xfId="0" applyNumberFormat="1" applyFill="1" applyBorder="1" applyProtection="1">
      <protection locked="0"/>
    </xf>
    <xf numFmtId="4" fontId="0" fillId="0" borderId="44" xfId="0" applyNumberFormat="1" applyFill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0" fontId="0" fillId="4" borderId="63" xfId="0" applyFill="1" applyBorder="1" applyProtection="1">
      <protection hidden="1"/>
    </xf>
    <xf numFmtId="0" fontId="1" fillId="4" borderId="39" xfId="0" applyFont="1" applyFill="1" applyBorder="1" applyAlignment="1" applyProtection="1">
      <alignment horizontal="center"/>
      <protection hidden="1"/>
    </xf>
    <xf numFmtId="0" fontId="1" fillId="4" borderId="34" xfId="0" applyFont="1" applyFill="1" applyBorder="1" applyAlignment="1" applyProtection="1">
      <alignment horizontal="center"/>
      <protection hidden="1"/>
    </xf>
    <xf numFmtId="0" fontId="1" fillId="4" borderId="37" xfId="0" applyFont="1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left" vertical="center" wrapText="1"/>
      <protection hidden="1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0" fontId="0" fillId="0" borderId="32" xfId="0" applyFill="1" applyBorder="1" applyProtection="1">
      <protection locked="0"/>
    </xf>
    <xf numFmtId="0" fontId="0" fillId="0" borderId="66" xfId="0" applyFill="1" applyBorder="1" applyAlignment="1" applyProtection="1">
      <alignment horizontal="center"/>
      <protection locked="0"/>
    </xf>
    <xf numFmtId="4" fontId="0" fillId="0" borderId="67" xfId="1" applyNumberFormat="1" applyFont="1" applyFill="1" applyBorder="1" applyProtection="1">
      <protection locked="0"/>
    </xf>
    <xf numFmtId="4" fontId="0" fillId="0" borderId="67" xfId="0" applyNumberFormat="1" applyFill="1" applyBorder="1" applyProtection="1">
      <protection locked="0"/>
    </xf>
    <xf numFmtId="4" fontId="0" fillId="0" borderId="32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38" xfId="0" applyFill="1" applyBorder="1" applyProtection="1">
      <protection locked="0"/>
    </xf>
    <xf numFmtId="0" fontId="1" fillId="7" borderId="17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vertical="top" wrapText="1"/>
      <protection hidden="1"/>
    </xf>
    <xf numFmtId="0" fontId="0" fillId="4" borderId="9" xfId="0" applyFont="1" applyFill="1" applyBorder="1" applyAlignment="1" applyProtection="1">
      <alignment horizontal="left" wrapText="1"/>
      <protection hidden="1"/>
    </xf>
    <xf numFmtId="0" fontId="0" fillId="4" borderId="40" xfId="0" applyFont="1" applyFill="1" applyBorder="1" applyAlignment="1" applyProtection="1">
      <alignment horizontal="left" wrapText="1"/>
      <protection hidden="1"/>
    </xf>
    <xf numFmtId="0" fontId="0" fillId="0" borderId="23" xfId="0" applyFill="1" applyBorder="1" applyAlignment="1" applyProtection="1">
      <alignment horizontal="center" wrapText="1"/>
      <protection locked="0"/>
    </xf>
    <xf numFmtId="0" fontId="0" fillId="0" borderId="25" xfId="0" applyFill="1" applyBorder="1" applyAlignment="1" applyProtection="1">
      <alignment horizontal="center" wrapText="1"/>
      <protection locked="0"/>
    </xf>
    <xf numFmtId="4" fontId="3" fillId="4" borderId="0" xfId="0" applyNumberFormat="1" applyFont="1" applyFill="1" applyBorder="1" applyAlignment="1" applyProtection="1">
      <alignment horizontal="center" vertical="top" wrapText="1"/>
      <protection hidden="1"/>
    </xf>
    <xf numFmtId="0" fontId="1" fillId="4" borderId="19" xfId="0" applyFont="1" applyFill="1" applyBorder="1" applyAlignment="1" applyProtection="1">
      <alignment horizontal="left" wrapText="1"/>
      <protection hidden="1"/>
    </xf>
    <xf numFmtId="0" fontId="1" fillId="4" borderId="11" xfId="0" applyFont="1" applyFill="1" applyBorder="1" applyAlignment="1" applyProtection="1">
      <alignment horizontal="left" vertical="center" wrapText="1"/>
      <protection hidden="1"/>
    </xf>
    <xf numFmtId="0" fontId="1" fillId="4" borderId="1" xfId="0" applyFont="1" applyFill="1" applyBorder="1" applyAlignment="1" applyProtection="1">
      <alignment horizontal="left" vertical="center" wrapText="1"/>
      <protection hidden="1"/>
    </xf>
    <xf numFmtId="0" fontId="1" fillId="4" borderId="53" xfId="0" applyFont="1" applyFill="1" applyBorder="1" applyAlignment="1" applyProtection="1">
      <alignment horizontal="left" wrapText="1"/>
      <protection hidden="1"/>
    </xf>
    <xf numFmtId="0" fontId="1" fillId="4" borderId="52" xfId="0" applyFont="1" applyFill="1" applyBorder="1" applyAlignment="1" applyProtection="1">
      <alignment horizontal="left" wrapText="1"/>
      <protection hidden="1"/>
    </xf>
    <xf numFmtId="0" fontId="1" fillId="4" borderId="11" xfId="0" applyFont="1" applyFill="1" applyBorder="1" applyAlignment="1" applyProtection="1">
      <alignment horizontal="left" wrapText="1"/>
      <protection hidden="1"/>
    </xf>
    <xf numFmtId="0" fontId="1" fillId="4" borderId="1" xfId="0" applyFont="1" applyFill="1" applyBorder="1" applyAlignment="1" applyProtection="1">
      <alignment horizontal="left" wrapText="1"/>
      <protection hidden="1"/>
    </xf>
    <xf numFmtId="0" fontId="1" fillId="4" borderId="33" xfId="0" applyFont="1" applyFill="1" applyBorder="1" applyAlignment="1" applyProtection="1">
      <alignment horizontal="center" vertical="center" wrapText="1"/>
      <protection hidden="1"/>
    </xf>
    <xf numFmtId="0" fontId="1" fillId="4" borderId="34" xfId="0" applyFont="1" applyFill="1" applyBorder="1" applyAlignment="1" applyProtection="1">
      <alignment horizontal="center" vertical="center" wrapText="1"/>
      <protection hidden="1"/>
    </xf>
    <xf numFmtId="0" fontId="1" fillId="4" borderId="35" xfId="0" applyFont="1" applyFill="1" applyBorder="1" applyAlignment="1" applyProtection="1">
      <alignment horizontal="center" vertical="center" wrapText="1"/>
      <protection hidden="1"/>
    </xf>
    <xf numFmtId="2" fontId="1" fillId="6" borderId="16" xfId="0" applyNumberFormat="1" applyFont="1" applyFill="1" applyBorder="1" applyAlignment="1" applyProtection="1">
      <alignment horizontal="center" vertical="center" wrapText="1"/>
      <protection hidden="1"/>
    </xf>
    <xf numFmtId="2" fontId="1" fillId="6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4" xfId="0" applyFont="1" applyFill="1" applyBorder="1" applyAlignment="1" applyProtection="1">
      <alignment horizontal="center" vertical="center" wrapText="1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0" fillId="4" borderId="31" xfId="0" applyFont="1" applyFill="1" applyBorder="1" applyAlignment="1" applyProtection="1">
      <alignment horizontal="left" wrapText="1"/>
      <protection hidden="1"/>
    </xf>
    <xf numFmtId="0" fontId="0" fillId="4" borderId="47" xfId="0" applyFont="1" applyFill="1" applyBorder="1" applyAlignment="1" applyProtection="1">
      <alignment horizontal="left" wrapText="1"/>
      <protection hidden="1"/>
    </xf>
    <xf numFmtId="0" fontId="1" fillId="4" borderId="19" xfId="0" applyFont="1" applyFill="1" applyBorder="1" applyAlignment="1" applyProtection="1">
      <alignment horizontal="center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 applyProtection="1">
      <alignment horizontal="left" wrapText="1"/>
      <protection hidden="1"/>
    </xf>
    <xf numFmtId="0" fontId="1" fillId="4" borderId="5" xfId="0" applyFont="1" applyFill="1" applyBorder="1" applyAlignment="1" applyProtection="1">
      <alignment horizontal="left" wrapText="1"/>
      <protection hidden="1"/>
    </xf>
    <xf numFmtId="0" fontId="1" fillId="4" borderId="33" xfId="0" applyFont="1" applyFill="1" applyBorder="1" applyAlignment="1" applyProtection="1">
      <alignment horizontal="left" wrapText="1"/>
      <protection hidden="1"/>
    </xf>
    <xf numFmtId="0" fontId="1" fillId="4" borderId="46" xfId="0" applyFont="1" applyFill="1" applyBorder="1" applyAlignment="1" applyProtection="1">
      <alignment horizontal="left" wrapText="1"/>
      <protection hidden="1"/>
    </xf>
    <xf numFmtId="10" fontId="1" fillId="6" borderId="16" xfId="2" applyNumberFormat="1" applyFont="1" applyFill="1" applyBorder="1" applyAlignment="1" applyProtection="1">
      <alignment horizontal="center" vertical="center" wrapText="1"/>
      <protection hidden="1"/>
    </xf>
    <xf numFmtId="10" fontId="1" fillId="6" borderId="17" xfId="2" applyNumberFormat="1" applyFont="1" applyFill="1" applyBorder="1" applyAlignment="1" applyProtection="1">
      <alignment horizontal="center" vertical="center" wrapText="1"/>
      <protection hidden="1"/>
    </xf>
    <xf numFmtId="0" fontId="1" fillId="4" borderId="29" xfId="0" applyFont="1" applyFill="1" applyBorder="1" applyAlignment="1" applyProtection="1">
      <alignment horizontal="left" wrapText="1"/>
      <protection hidden="1"/>
    </xf>
    <xf numFmtId="0" fontId="1" fillId="4" borderId="18" xfId="0" applyFont="1" applyFill="1" applyBorder="1" applyAlignment="1" applyProtection="1">
      <alignment horizontal="left" wrapText="1"/>
      <protection hidden="1"/>
    </xf>
    <xf numFmtId="0" fontId="4" fillId="4" borderId="0" xfId="0" applyFont="1" applyFill="1" applyAlignment="1" applyProtection="1">
      <alignment horizontal="center" wrapText="1"/>
      <protection hidden="1"/>
    </xf>
    <xf numFmtId="0" fontId="3" fillId="4" borderId="0" xfId="0" applyFont="1" applyFill="1" applyAlignment="1" applyProtection="1">
      <alignment horizontal="left" vertical="top" wrapText="1"/>
      <protection hidden="1"/>
    </xf>
    <xf numFmtId="0" fontId="7" fillId="3" borderId="52" xfId="3" applyFill="1" applyBorder="1" applyAlignment="1" applyProtection="1">
      <alignment horizontal="center"/>
      <protection hidden="1"/>
    </xf>
    <xf numFmtId="0" fontId="7" fillId="3" borderId="0" xfId="3" applyFill="1" applyBorder="1" applyAlignment="1" applyProtection="1">
      <alignment horizontal="center"/>
      <protection hidden="1"/>
    </xf>
    <xf numFmtId="0" fontId="7" fillId="5" borderId="52" xfId="3" applyFill="1" applyBorder="1" applyAlignment="1" applyProtection="1">
      <alignment horizontal="center"/>
      <protection hidden="1"/>
    </xf>
    <xf numFmtId="0" fontId="7" fillId="5" borderId="0" xfId="3" applyFill="1" applyBorder="1" applyAlignment="1" applyProtection="1">
      <alignment horizontal="center"/>
      <protection hidden="1"/>
    </xf>
    <xf numFmtId="0" fontId="7" fillId="0" borderId="52" xfId="3" applyBorder="1" applyAlignment="1" applyProtection="1">
      <alignment horizontal="center"/>
      <protection hidden="1"/>
    </xf>
    <xf numFmtId="0" fontId="7" fillId="0" borderId="0" xfId="3" applyBorder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left" wrapText="1"/>
      <protection hidden="1"/>
    </xf>
    <xf numFmtId="0" fontId="8" fillId="4" borderId="0" xfId="0" applyFont="1" applyFill="1" applyAlignment="1" applyProtection="1">
      <alignment horizontal="left" wrapText="1"/>
      <protection hidden="1"/>
    </xf>
    <xf numFmtId="0" fontId="1" fillId="4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 vertical="center" wrapText="1"/>
      <protection hidden="1"/>
    </xf>
    <xf numFmtId="0" fontId="3" fillId="4" borderId="26" xfId="0" applyFont="1" applyFill="1" applyBorder="1" applyAlignment="1" applyProtection="1">
      <alignment horizontal="left" vertical="center" wrapText="1"/>
      <protection hidden="1"/>
    </xf>
    <xf numFmtId="0" fontId="3" fillId="4" borderId="27" xfId="0" applyFont="1" applyFill="1" applyBorder="1" applyAlignment="1" applyProtection="1">
      <alignment horizontal="left" vertical="center" wrapText="1"/>
      <protection hidden="1"/>
    </xf>
    <xf numFmtId="0" fontId="3" fillId="4" borderId="28" xfId="0" applyFont="1" applyFill="1" applyBorder="1" applyAlignment="1" applyProtection="1">
      <alignment horizontal="left" vertical="center" wrapText="1"/>
      <protection hidden="1"/>
    </xf>
    <xf numFmtId="0" fontId="3" fillId="4" borderId="29" xfId="0" applyFont="1" applyFill="1" applyBorder="1" applyAlignment="1" applyProtection="1">
      <alignment horizontal="left" vertical="center" wrapText="1"/>
      <protection hidden="1"/>
    </xf>
    <xf numFmtId="0" fontId="3" fillId="4" borderId="19" xfId="0" applyFont="1" applyFill="1" applyBorder="1" applyAlignment="1" applyProtection="1">
      <alignment horizontal="left" vertical="center" wrapText="1"/>
      <protection hidden="1"/>
    </xf>
    <xf numFmtId="0" fontId="3" fillId="4" borderId="30" xfId="0" applyFont="1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1" fillId="4" borderId="39" xfId="0" applyFont="1" applyFill="1" applyBorder="1" applyAlignment="1" applyProtection="1">
      <alignment horizontal="center"/>
      <protection hidden="1"/>
    </xf>
    <xf numFmtId="0" fontId="1" fillId="4" borderId="34" xfId="0" applyFont="1" applyFill="1" applyBorder="1" applyAlignment="1" applyProtection="1">
      <alignment horizontal="center"/>
      <protection hidden="1"/>
    </xf>
    <xf numFmtId="0" fontId="1" fillId="4" borderId="35" xfId="0" applyFont="1" applyFill="1" applyBorder="1" applyAlignment="1" applyProtection="1">
      <alignment horizontal="center"/>
      <protection hidden="1"/>
    </xf>
    <xf numFmtId="0" fontId="0" fillId="4" borderId="63" xfId="0" applyFill="1" applyBorder="1" applyAlignment="1" applyProtection="1">
      <alignment horizontal="left" wrapText="1"/>
      <protection hidden="1"/>
    </xf>
    <xf numFmtId="0" fontId="0" fillId="4" borderId="63" xfId="0" applyFill="1" applyBorder="1" applyAlignment="1" applyProtection="1">
      <alignment horizontal="left"/>
      <protection hidden="1"/>
    </xf>
    <xf numFmtId="0" fontId="0" fillId="0" borderId="64" xfId="0" applyFill="1" applyBorder="1" applyAlignment="1" applyProtection="1">
      <alignment horizontal="left" wrapText="1"/>
      <protection locked="0"/>
    </xf>
    <xf numFmtId="0" fontId="0" fillId="0" borderId="65" xfId="0" applyFill="1" applyBorder="1" applyAlignment="1" applyProtection="1">
      <alignment horizontal="left" wrapText="1"/>
      <protection locked="0"/>
    </xf>
    <xf numFmtId="0" fontId="0" fillId="0" borderId="49" xfId="0" applyFill="1" applyBorder="1" applyAlignment="1" applyProtection="1">
      <alignment horizontal="left" wrapText="1"/>
      <protection locked="0"/>
    </xf>
    <xf numFmtId="0" fontId="0" fillId="0" borderId="23" xfId="0" applyFill="1" applyBorder="1" applyAlignment="1" applyProtection="1">
      <alignment horizontal="left" wrapText="1"/>
      <protection locked="0"/>
    </xf>
    <xf numFmtId="0" fontId="0" fillId="0" borderId="24" xfId="0" applyFill="1" applyBorder="1" applyAlignment="1" applyProtection="1">
      <alignment horizontal="left" wrapText="1"/>
      <protection locked="0"/>
    </xf>
    <xf numFmtId="0" fontId="0" fillId="0" borderId="25" xfId="0" applyFill="1" applyBorder="1" applyAlignment="1" applyProtection="1">
      <alignment horizontal="left" wrapText="1"/>
      <protection locked="0"/>
    </xf>
    <xf numFmtId="0" fontId="0" fillId="4" borderId="0" xfId="0" applyFill="1" applyBorder="1" applyAlignment="1" applyProtection="1">
      <alignment horizontal="left"/>
      <protection hidden="1"/>
    </xf>
  </cellXfs>
  <cellStyles count="4">
    <cellStyle name="Čiarka" xfId="1" builtinId="3"/>
    <cellStyle name="Normálna" xfId="0" builtinId="0"/>
    <cellStyle name="normální_Financna analyza" xfId="3"/>
    <cellStyle name="Percentá" xfId="2" builtinId="5"/>
  </cellStyles>
  <dxfs count="0"/>
  <tableStyles count="0" defaultTableStyle="TableStyleMedium2" defaultPivotStyle="PivotStyleLight16"/>
  <colors>
    <mruColors>
      <color rgb="FFFFCC66"/>
      <color rgb="FF99CCFF"/>
      <color rgb="FF66CCFF"/>
      <color rgb="FFFF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view="pageBreakPreview" zoomScaleNormal="100" zoomScaleSheetLayoutView="100" workbookViewId="0">
      <selection sqref="A1:N1"/>
    </sheetView>
  </sheetViews>
  <sheetFormatPr defaultRowHeight="15" x14ac:dyDescent="0.25"/>
  <cols>
    <col min="1" max="1" width="6" style="11" customWidth="1"/>
    <col min="2" max="3" width="15.7109375" style="11" customWidth="1"/>
    <col min="4" max="5" width="18.28515625" style="11" customWidth="1"/>
    <col min="6" max="9" width="15.7109375" style="11" customWidth="1"/>
    <col min="10" max="10" width="21" style="11" customWidth="1"/>
    <col min="11" max="12" width="15.7109375" style="11" customWidth="1"/>
    <col min="13" max="13" width="16" style="11" customWidth="1"/>
    <col min="14" max="14" width="68.42578125" style="11" customWidth="1"/>
    <col min="15" max="15" width="9.140625" style="11"/>
    <col min="16" max="16" width="28.85546875" style="11" bestFit="1" customWidth="1"/>
    <col min="17" max="16384" width="9.140625" style="11"/>
  </cols>
  <sheetData>
    <row r="1" spans="1:16" ht="21" customHeight="1" x14ac:dyDescent="0.35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P1" s="61" t="s">
        <v>96</v>
      </c>
    </row>
    <row r="2" spans="1:16" ht="15" customHeight="1" thickBot="1" x14ac:dyDescent="0.3">
      <c r="A2" s="148"/>
      <c r="B2" s="149"/>
      <c r="C2" s="153" t="s">
        <v>47</v>
      </c>
      <c r="D2" s="153"/>
      <c r="E2" s="153"/>
      <c r="F2" s="153"/>
      <c r="G2" s="153"/>
      <c r="H2" s="29"/>
      <c r="I2" s="29"/>
      <c r="J2" s="14"/>
      <c r="K2" s="14"/>
      <c r="L2" s="14"/>
      <c r="M2" s="14"/>
      <c r="N2" s="14"/>
      <c r="P2" s="61" t="s">
        <v>97</v>
      </c>
    </row>
    <row r="3" spans="1:16" ht="15" customHeight="1" thickBot="1" x14ac:dyDescent="0.3">
      <c r="A3" s="146"/>
      <c r="B3" s="147"/>
      <c r="C3" s="153" t="s">
        <v>43</v>
      </c>
      <c r="D3" s="153"/>
      <c r="E3" s="153"/>
      <c r="F3" s="153"/>
      <c r="G3" s="153"/>
      <c r="H3" s="29"/>
      <c r="I3" s="29"/>
      <c r="J3" s="14"/>
      <c r="K3" s="28" t="s">
        <v>46</v>
      </c>
      <c r="L3" s="51"/>
      <c r="M3" s="112"/>
      <c r="N3" s="113"/>
      <c r="P3" s="61" t="s">
        <v>103</v>
      </c>
    </row>
    <row r="4" spans="1:16" ht="15" customHeight="1" x14ac:dyDescent="0.25">
      <c r="A4" s="144"/>
      <c r="B4" s="145"/>
      <c r="C4" s="152" t="s">
        <v>44</v>
      </c>
      <c r="D4" s="152"/>
      <c r="E4" s="152"/>
      <c r="F4" s="152"/>
      <c r="G4" s="152"/>
      <c r="H4" s="38"/>
      <c r="I4" s="38"/>
      <c r="J4" s="14"/>
      <c r="K4" s="14"/>
      <c r="L4" s="14"/>
      <c r="M4" s="14"/>
      <c r="N4" s="14"/>
    </row>
    <row r="5" spans="1:16" ht="1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14"/>
      <c r="K5" s="14"/>
      <c r="L5" s="14"/>
      <c r="M5" s="14"/>
      <c r="N5" s="14"/>
    </row>
    <row r="6" spans="1:16" ht="15" customHeight="1" x14ac:dyDescent="0.25">
      <c r="A6" s="143" t="s">
        <v>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6" s="57" customFormat="1" ht="15.75" customHeight="1" x14ac:dyDescent="0.25">
      <c r="A7" s="143" t="s">
        <v>76</v>
      </c>
      <c r="B7" s="143"/>
      <c r="C7" s="143"/>
      <c r="D7" s="143"/>
      <c r="E7" s="143"/>
      <c r="F7" s="51"/>
      <c r="G7" s="51"/>
      <c r="H7" s="51"/>
      <c r="I7" s="51"/>
      <c r="J7" s="51"/>
      <c r="K7" s="51"/>
      <c r="L7" s="51"/>
      <c r="M7" s="51"/>
      <c r="N7" s="51"/>
    </row>
    <row r="8" spans="1:16" s="57" customFormat="1" ht="15.75" customHeight="1" x14ac:dyDescent="0.25">
      <c r="A8" s="59" t="s">
        <v>83</v>
      </c>
      <c r="B8" s="60"/>
      <c r="C8" s="60"/>
      <c r="D8" s="60"/>
      <c r="E8" s="60"/>
      <c r="F8" s="51"/>
      <c r="G8" s="51"/>
      <c r="H8" s="51"/>
      <c r="I8" s="51"/>
      <c r="J8" s="51"/>
      <c r="K8" s="51"/>
      <c r="L8" s="51"/>
      <c r="M8" s="51"/>
      <c r="N8" s="51"/>
    </row>
    <row r="9" spans="1:16" s="57" customFormat="1" ht="15.75" customHeight="1" x14ac:dyDescent="0.25">
      <c r="A9" s="59" t="s">
        <v>84</v>
      </c>
      <c r="B9" s="60"/>
      <c r="C9" s="60"/>
      <c r="D9" s="60"/>
      <c r="E9" s="60"/>
      <c r="F9" s="51"/>
      <c r="G9" s="51"/>
      <c r="H9" s="51"/>
      <c r="I9" s="51"/>
      <c r="J9" s="51"/>
      <c r="K9" s="51"/>
      <c r="L9" s="51"/>
      <c r="M9" s="51"/>
      <c r="N9" s="51"/>
    </row>
    <row r="10" spans="1:16" s="57" customFormat="1" ht="15.75" customHeight="1" x14ac:dyDescent="0.25">
      <c r="A10" s="59" t="s">
        <v>85</v>
      </c>
      <c r="B10" s="60"/>
      <c r="C10" s="60"/>
      <c r="D10" s="60"/>
      <c r="E10" s="60"/>
      <c r="F10" s="51"/>
      <c r="G10" s="51"/>
      <c r="H10" s="51"/>
      <c r="I10" s="51"/>
      <c r="J10" s="51"/>
      <c r="K10" s="14"/>
      <c r="L10" s="14"/>
      <c r="M10" s="14"/>
      <c r="N10" s="14"/>
    </row>
    <row r="11" spans="1:16" s="57" customFormat="1" ht="15.75" customHeight="1" x14ac:dyDescent="0.25">
      <c r="A11" s="14"/>
      <c r="B11" s="14"/>
      <c r="C11" s="14"/>
      <c r="D11" s="14"/>
      <c r="E11" s="14"/>
      <c r="F11" s="51"/>
      <c r="G11" s="51"/>
      <c r="H11" s="51"/>
      <c r="I11" s="51"/>
      <c r="J11" s="51"/>
      <c r="K11" s="51"/>
      <c r="L11" s="51"/>
      <c r="M11" s="14"/>
      <c r="N11" s="14"/>
    </row>
    <row r="12" spans="1:16" ht="15.75" customHeight="1" x14ac:dyDescent="0.25">
      <c r="A12" s="55"/>
      <c r="B12" s="114"/>
      <c r="C12" s="114"/>
      <c r="D12" s="58"/>
      <c r="E12" s="58"/>
      <c r="F12" s="51"/>
      <c r="G12" s="51"/>
      <c r="H12" s="51"/>
      <c r="I12" s="51"/>
      <c r="J12" s="51"/>
      <c r="K12" s="51"/>
      <c r="L12" s="51"/>
      <c r="M12" s="51"/>
      <c r="N12" s="51"/>
    </row>
    <row r="13" spans="1:16" ht="25.5" customHeight="1" x14ac:dyDescent="0.25">
      <c r="A13" s="114"/>
      <c r="B13" s="114"/>
      <c r="C13" s="15"/>
      <c r="D13" s="15"/>
      <c r="E13" s="15"/>
      <c r="F13" s="15"/>
      <c r="G13" s="15"/>
      <c r="H13" s="15"/>
      <c r="I13" s="15"/>
      <c r="J13" s="150"/>
      <c r="K13" s="150"/>
      <c r="L13" s="151"/>
      <c r="M13" s="109"/>
      <c r="N13" s="51"/>
    </row>
    <row r="14" spans="1:16" ht="27" customHeight="1" thickBot="1" x14ac:dyDescent="0.3">
      <c r="A14" s="115" t="s">
        <v>29</v>
      </c>
      <c r="B14" s="115"/>
      <c r="C14" s="115"/>
      <c r="D14" s="115"/>
      <c r="E14" s="115"/>
      <c r="F14" s="115"/>
      <c r="G14" s="14"/>
      <c r="H14" s="14"/>
      <c r="I14" s="14"/>
      <c r="J14" s="14"/>
      <c r="K14" s="14"/>
      <c r="L14" s="14"/>
      <c r="M14" s="14"/>
      <c r="N14" s="14"/>
    </row>
    <row r="15" spans="1:16" s="12" customFormat="1" ht="30.75" thickBot="1" x14ac:dyDescent="0.3">
      <c r="A15" s="127" t="s">
        <v>9</v>
      </c>
      <c r="B15" s="122" t="s">
        <v>0</v>
      </c>
      <c r="C15" s="123"/>
      <c r="D15" s="124"/>
      <c r="E15" s="49" t="s">
        <v>55</v>
      </c>
      <c r="F15" s="122" t="s">
        <v>2</v>
      </c>
      <c r="G15" s="123"/>
      <c r="H15" s="123"/>
      <c r="I15" s="123"/>
      <c r="J15" s="123"/>
      <c r="K15" s="124"/>
      <c r="L15" s="127" t="s">
        <v>35</v>
      </c>
      <c r="M15" s="127" t="s">
        <v>8</v>
      </c>
      <c r="N15" s="127" t="s">
        <v>31</v>
      </c>
    </row>
    <row r="16" spans="1:16" s="13" customFormat="1" ht="72.75" thickBot="1" x14ac:dyDescent="0.3">
      <c r="A16" s="128"/>
      <c r="B16" s="45" t="s">
        <v>5</v>
      </c>
      <c r="C16" s="46" t="s">
        <v>3</v>
      </c>
      <c r="D16" s="47" t="s">
        <v>6</v>
      </c>
      <c r="E16" s="48" t="s">
        <v>54</v>
      </c>
      <c r="F16" s="45" t="s">
        <v>5</v>
      </c>
      <c r="G16" s="46" t="s">
        <v>51</v>
      </c>
      <c r="H16" s="46" t="s">
        <v>50</v>
      </c>
      <c r="I16" s="46" t="s">
        <v>53</v>
      </c>
      <c r="J16" s="46" t="s">
        <v>52</v>
      </c>
      <c r="K16" s="48" t="s">
        <v>6</v>
      </c>
      <c r="L16" s="128"/>
      <c r="M16" s="128"/>
      <c r="N16" s="128"/>
    </row>
    <row r="17" spans="1:14" ht="15.75" thickTop="1" x14ac:dyDescent="0.25">
      <c r="A17" s="24">
        <v>1</v>
      </c>
      <c r="B17" s="3">
        <v>150</v>
      </c>
      <c r="C17" s="4">
        <v>20</v>
      </c>
      <c r="D17" s="39">
        <f t="shared" ref="D17:D36" si="0">B17*C17*3.9</f>
        <v>11700</v>
      </c>
      <c r="E17" s="43">
        <f>IF($C$37=0,0,$D$37/$C$37)*H17+D17</f>
        <v>17550</v>
      </c>
      <c r="F17" s="3">
        <v>50</v>
      </c>
      <c r="G17" s="4">
        <v>20</v>
      </c>
      <c r="H17" s="4">
        <v>10</v>
      </c>
      <c r="I17" s="50">
        <f>G17+H17</f>
        <v>30</v>
      </c>
      <c r="J17" s="4">
        <v>30</v>
      </c>
      <c r="K17" s="33">
        <f>F17*(I17-J17)*3.9+F17*J17*0.98+F17*0.8*J17*1.095+F17*0.6*J17*1.825</f>
        <v>4426.5</v>
      </c>
      <c r="L17" s="125">
        <f>E37-K37</f>
        <v>13123.5</v>
      </c>
      <c r="M17" s="138">
        <f>IF(L17=0,0,((E37-K37)/E37))</f>
        <v>0.74777777777777776</v>
      </c>
      <c r="N17" s="16" t="s">
        <v>56</v>
      </c>
    </row>
    <row r="18" spans="1:14" x14ac:dyDescent="0.25">
      <c r="A18" s="25">
        <v>2</v>
      </c>
      <c r="B18" s="5"/>
      <c r="C18" s="6"/>
      <c r="D18" s="40">
        <f t="shared" si="0"/>
        <v>0</v>
      </c>
      <c r="E18" s="33">
        <f t="shared" ref="E18:E36" si="1">IF($C$37=0,0,$D$37/$C$37)*H18+D18</f>
        <v>0</v>
      </c>
      <c r="F18" s="5"/>
      <c r="G18" s="6"/>
      <c r="H18" s="6"/>
      <c r="I18" s="50">
        <f>G18+H18</f>
        <v>0</v>
      </c>
      <c r="J18" s="6"/>
      <c r="K18" s="33">
        <f>F18*(I18-J18)*3.9+F18*J18*0.98+F18*0.8*J18*1.095+F18*0.6*J18*1.825</f>
        <v>0</v>
      </c>
      <c r="L18" s="125"/>
      <c r="M18" s="138"/>
      <c r="N18" s="17" t="s">
        <v>57</v>
      </c>
    </row>
    <row r="19" spans="1:14" x14ac:dyDescent="0.25">
      <c r="A19" s="25">
        <v>3</v>
      </c>
      <c r="B19" s="5"/>
      <c r="C19" s="6"/>
      <c r="D19" s="40">
        <f t="shared" si="0"/>
        <v>0</v>
      </c>
      <c r="E19" s="33">
        <f t="shared" si="1"/>
        <v>0</v>
      </c>
      <c r="F19" s="5"/>
      <c r="G19" s="6"/>
      <c r="H19" s="6"/>
      <c r="I19" s="50">
        <f>G19+H19</f>
        <v>0</v>
      </c>
      <c r="J19" s="6"/>
      <c r="K19" s="33">
        <f t="shared" ref="K19:K36" si="2">F19*(I19-J19)*3.9+F19*J19*0.98+F19*0.8*J19*1.095+F19*0.6*J19*1.825</f>
        <v>0</v>
      </c>
      <c r="L19" s="125"/>
      <c r="M19" s="138"/>
      <c r="N19" s="17" t="s">
        <v>58</v>
      </c>
    </row>
    <row r="20" spans="1:14" x14ac:dyDescent="0.25">
      <c r="A20" s="25">
        <v>4</v>
      </c>
      <c r="B20" s="5"/>
      <c r="C20" s="6"/>
      <c r="D20" s="40">
        <f t="shared" si="0"/>
        <v>0</v>
      </c>
      <c r="E20" s="33">
        <f t="shared" si="1"/>
        <v>0</v>
      </c>
      <c r="F20" s="5"/>
      <c r="G20" s="6"/>
      <c r="H20" s="6"/>
      <c r="I20" s="50">
        <f>G20+H20</f>
        <v>0</v>
      </c>
      <c r="J20" s="6"/>
      <c r="K20" s="33">
        <f t="shared" si="2"/>
        <v>0</v>
      </c>
      <c r="L20" s="125"/>
      <c r="M20" s="138"/>
      <c r="N20" s="17" t="s">
        <v>59</v>
      </c>
    </row>
    <row r="21" spans="1:14" x14ac:dyDescent="0.25">
      <c r="A21" s="25">
        <v>5</v>
      </c>
      <c r="B21" s="5"/>
      <c r="C21" s="6"/>
      <c r="D21" s="40">
        <f t="shared" si="0"/>
        <v>0</v>
      </c>
      <c r="E21" s="33">
        <f t="shared" si="1"/>
        <v>0</v>
      </c>
      <c r="F21" s="5"/>
      <c r="G21" s="6"/>
      <c r="H21" s="6"/>
      <c r="I21" s="50">
        <f t="shared" ref="I21:I36" si="3">G21+H21</f>
        <v>0</v>
      </c>
      <c r="J21" s="6"/>
      <c r="K21" s="33">
        <f t="shared" si="2"/>
        <v>0</v>
      </c>
      <c r="L21" s="125"/>
      <c r="M21" s="138"/>
      <c r="N21" s="17" t="s">
        <v>60</v>
      </c>
    </row>
    <row r="22" spans="1:14" x14ac:dyDescent="0.25">
      <c r="A22" s="25">
        <v>6</v>
      </c>
      <c r="B22" s="5"/>
      <c r="C22" s="6"/>
      <c r="D22" s="40">
        <f t="shared" si="0"/>
        <v>0</v>
      </c>
      <c r="E22" s="33">
        <f t="shared" si="1"/>
        <v>0</v>
      </c>
      <c r="F22" s="5"/>
      <c r="G22" s="6"/>
      <c r="H22" s="6"/>
      <c r="I22" s="50">
        <f t="shared" si="3"/>
        <v>0</v>
      </c>
      <c r="J22" s="6"/>
      <c r="K22" s="33">
        <f t="shared" si="2"/>
        <v>0</v>
      </c>
      <c r="L22" s="125"/>
      <c r="M22" s="138"/>
      <c r="N22" s="17" t="s">
        <v>61</v>
      </c>
    </row>
    <row r="23" spans="1:14" x14ac:dyDescent="0.25">
      <c r="A23" s="25">
        <v>7</v>
      </c>
      <c r="B23" s="5"/>
      <c r="C23" s="6"/>
      <c r="D23" s="40">
        <f t="shared" si="0"/>
        <v>0</v>
      </c>
      <c r="E23" s="33">
        <f t="shared" si="1"/>
        <v>0</v>
      </c>
      <c r="F23" s="5"/>
      <c r="G23" s="6"/>
      <c r="H23" s="6"/>
      <c r="I23" s="50">
        <f t="shared" si="3"/>
        <v>0</v>
      </c>
      <c r="J23" s="6"/>
      <c r="K23" s="33">
        <f t="shared" si="2"/>
        <v>0</v>
      </c>
      <c r="L23" s="125"/>
      <c r="M23" s="138"/>
      <c r="N23" s="17" t="s">
        <v>62</v>
      </c>
    </row>
    <row r="24" spans="1:14" x14ac:dyDescent="0.25">
      <c r="A24" s="25">
        <v>8</v>
      </c>
      <c r="B24" s="5"/>
      <c r="C24" s="6"/>
      <c r="D24" s="40">
        <f t="shared" si="0"/>
        <v>0</v>
      </c>
      <c r="E24" s="33">
        <f t="shared" si="1"/>
        <v>0</v>
      </c>
      <c r="F24" s="5"/>
      <c r="G24" s="6"/>
      <c r="H24" s="6"/>
      <c r="I24" s="50">
        <f t="shared" si="3"/>
        <v>0</v>
      </c>
      <c r="J24" s="6"/>
      <c r="K24" s="33">
        <f t="shared" si="2"/>
        <v>0</v>
      </c>
      <c r="L24" s="125"/>
      <c r="M24" s="138"/>
      <c r="N24" s="17" t="s">
        <v>63</v>
      </c>
    </row>
    <row r="25" spans="1:14" x14ac:dyDescent="0.25">
      <c r="A25" s="25">
        <v>9</v>
      </c>
      <c r="B25" s="5"/>
      <c r="C25" s="6"/>
      <c r="D25" s="40">
        <f t="shared" si="0"/>
        <v>0</v>
      </c>
      <c r="E25" s="33">
        <f t="shared" si="1"/>
        <v>0</v>
      </c>
      <c r="F25" s="5"/>
      <c r="G25" s="6"/>
      <c r="H25" s="6"/>
      <c r="I25" s="50">
        <f t="shared" si="3"/>
        <v>0</v>
      </c>
      <c r="J25" s="6"/>
      <c r="K25" s="33">
        <f t="shared" si="2"/>
        <v>0</v>
      </c>
      <c r="L25" s="125"/>
      <c r="M25" s="138"/>
      <c r="N25" s="17" t="s">
        <v>64</v>
      </c>
    </row>
    <row r="26" spans="1:14" x14ac:dyDescent="0.25">
      <c r="A26" s="25">
        <v>10</v>
      </c>
      <c r="B26" s="7"/>
      <c r="C26" s="8"/>
      <c r="D26" s="40">
        <f t="shared" si="0"/>
        <v>0</v>
      </c>
      <c r="E26" s="44">
        <f t="shared" si="1"/>
        <v>0</v>
      </c>
      <c r="F26" s="7"/>
      <c r="G26" s="8"/>
      <c r="H26" s="8"/>
      <c r="I26" s="50">
        <f t="shared" si="3"/>
        <v>0</v>
      </c>
      <c r="J26" s="8"/>
      <c r="K26" s="33">
        <f t="shared" si="2"/>
        <v>0</v>
      </c>
      <c r="L26" s="125"/>
      <c r="M26" s="138"/>
      <c r="N26" s="17" t="s">
        <v>65</v>
      </c>
    </row>
    <row r="27" spans="1:14" x14ac:dyDescent="0.25">
      <c r="A27" s="25">
        <v>11</v>
      </c>
      <c r="B27" s="7"/>
      <c r="C27" s="8"/>
      <c r="D27" s="40">
        <f t="shared" si="0"/>
        <v>0</v>
      </c>
      <c r="E27" s="44">
        <f t="shared" si="1"/>
        <v>0</v>
      </c>
      <c r="F27" s="7"/>
      <c r="G27" s="8"/>
      <c r="H27" s="8"/>
      <c r="I27" s="50">
        <f t="shared" si="3"/>
        <v>0</v>
      </c>
      <c r="J27" s="8"/>
      <c r="K27" s="33">
        <f t="shared" si="2"/>
        <v>0</v>
      </c>
      <c r="L27" s="125"/>
      <c r="M27" s="138"/>
      <c r="N27" s="17" t="s">
        <v>66</v>
      </c>
    </row>
    <row r="28" spans="1:14" x14ac:dyDescent="0.25">
      <c r="A28" s="25">
        <v>12</v>
      </c>
      <c r="B28" s="7"/>
      <c r="C28" s="8"/>
      <c r="D28" s="40">
        <f t="shared" si="0"/>
        <v>0</v>
      </c>
      <c r="E28" s="44">
        <f t="shared" si="1"/>
        <v>0</v>
      </c>
      <c r="F28" s="7"/>
      <c r="G28" s="8"/>
      <c r="H28" s="8"/>
      <c r="I28" s="50">
        <f t="shared" si="3"/>
        <v>0</v>
      </c>
      <c r="J28" s="8"/>
      <c r="K28" s="33">
        <f t="shared" si="2"/>
        <v>0</v>
      </c>
      <c r="L28" s="125"/>
      <c r="M28" s="138"/>
      <c r="N28" s="17" t="s">
        <v>67</v>
      </c>
    </row>
    <row r="29" spans="1:14" x14ac:dyDescent="0.25">
      <c r="A29" s="25">
        <v>13</v>
      </c>
      <c r="B29" s="7"/>
      <c r="C29" s="8"/>
      <c r="D29" s="40">
        <f t="shared" si="0"/>
        <v>0</v>
      </c>
      <c r="E29" s="44">
        <f t="shared" si="1"/>
        <v>0</v>
      </c>
      <c r="F29" s="7"/>
      <c r="G29" s="8"/>
      <c r="H29" s="8"/>
      <c r="I29" s="50">
        <f t="shared" si="3"/>
        <v>0</v>
      </c>
      <c r="J29" s="8"/>
      <c r="K29" s="33">
        <f t="shared" si="2"/>
        <v>0</v>
      </c>
      <c r="L29" s="125"/>
      <c r="M29" s="138"/>
      <c r="N29" s="17" t="s">
        <v>68</v>
      </c>
    </row>
    <row r="30" spans="1:14" x14ac:dyDescent="0.25">
      <c r="A30" s="25">
        <v>14</v>
      </c>
      <c r="B30" s="7"/>
      <c r="C30" s="8"/>
      <c r="D30" s="40">
        <f t="shared" si="0"/>
        <v>0</v>
      </c>
      <c r="E30" s="44">
        <f t="shared" si="1"/>
        <v>0</v>
      </c>
      <c r="F30" s="7"/>
      <c r="G30" s="8"/>
      <c r="H30" s="8"/>
      <c r="I30" s="50">
        <f t="shared" si="3"/>
        <v>0</v>
      </c>
      <c r="J30" s="8"/>
      <c r="K30" s="33">
        <f t="shared" si="2"/>
        <v>0</v>
      </c>
      <c r="L30" s="125"/>
      <c r="M30" s="138"/>
      <c r="N30" s="17" t="s">
        <v>69</v>
      </c>
    </row>
    <row r="31" spans="1:14" x14ac:dyDescent="0.25">
      <c r="A31" s="25">
        <v>15</v>
      </c>
      <c r="B31" s="7"/>
      <c r="C31" s="8"/>
      <c r="D31" s="40">
        <f t="shared" si="0"/>
        <v>0</v>
      </c>
      <c r="E31" s="44">
        <f t="shared" si="1"/>
        <v>0</v>
      </c>
      <c r="F31" s="7"/>
      <c r="G31" s="8"/>
      <c r="H31" s="8"/>
      <c r="I31" s="50">
        <f t="shared" si="3"/>
        <v>0</v>
      </c>
      <c r="J31" s="8"/>
      <c r="K31" s="33">
        <f t="shared" si="2"/>
        <v>0</v>
      </c>
      <c r="L31" s="125"/>
      <c r="M31" s="138"/>
      <c r="N31" s="17" t="s">
        <v>70</v>
      </c>
    </row>
    <row r="32" spans="1:14" x14ac:dyDescent="0.25">
      <c r="A32" s="25">
        <v>16</v>
      </c>
      <c r="B32" s="7"/>
      <c r="C32" s="8"/>
      <c r="D32" s="40">
        <f t="shared" si="0"/>
        <v>0</v>
      </c>
      <c r="E32" s="44">
        <f t="shared" si="1"/>
        <v>0</v>
      </c>
      <c r="F32" s="7"/>
      <c r="G32" s="8"/>
      <c r="H32" s="8"/>
      <c r="I32" s="50">
        <f t="shared" si="3"/>
        <v>0</v>
      </c>
      <c r="J32" s="8"/>
      <c r="K32" s="33">
        <f t="shared" si="2"/>
        <v>0</v>
      </c>
      <c r="L32" s="125"/>
      <c r="M32" s="138"/>
      <c r="N32" s="17" t="s">
        <v>71</v>
      </c>
    </row>
    <row r="33" spans="1:15" x14ac:dyDescent="0.25">
      <c r="A33" s="25">
        <v>17</v>
      </c>
      <c r="B33" s="7"/>
      <c r="C33" s="8"/>
      <c r="D33" s="40">
        <f t="shared" si="0"/>
        <v>0</v>
      </c>
      <c r="E33" s="44">
        <f t="shared" si="1"/>
        <v>0</v>
      </c>
      <c r="F33" s="7"/>
      <c r="G33" s="8"/>
      <c r="H33" s="8"/>
      <c r="I33" s="50">
        <f t="shared" si="3"/>
        <v>0</v>
      </c>
      <c r="J33" s="8"/>
      <c r="K33" s="33">
        <f t="shared" si="2"/>
        <v>0</v>
      </c>
      <c r="L33" s="125"/>
      <c r="M33" s="138"/>
      <c r="N33" s="17" t="s">
        <v>72</v>
      </c>
    </row>
    <row r="34" spans="1:15" x14ac:dyDescent="0.25">
      <c r="A34" s="25">
        <v>18</v>
      </c>
      <c r="B34" s="7"/>
      <c r="C34" s="8"/>
      <c r="D34" s="40">
        <f t="shared" si="0"/>
        <v>0</v>
      </c>
      <c r="E34" s="44">
        <f t="shared" si="1"/>
        <v>0</v>
      </c>
      <c r="F34" s="7"/>
      <c r="G34" s="8"/>
      <c r="H34" s="8"/>
      <c r="I34" s="50">
        <f t="shared" si="3"/>
        <v>0</v>
      </c>
      <c r="J34" s="8"/>
      <c r="K34" s="33">
        <f t="shared" si="2"/>
        <v>0</v>
      </c>
      <c r="L34" s="125"/>
      <c r="M34" s="138"/>
      <c r="N34" s="17" t="s">
        <v>73</v>
      </c>
    </row>
    <row r="35" spans="1:15" x14ac:dyDescent="0.25">
      <c r="A35" s="25">
        <v>19</v>
      </c>
      <c r="B35" s="7"/>
      <c r="C35" s="8"/>
      <c r="D35" s="40">
        <f t="shared" si="0"/>
        <v>0</v>
      </c>
      <c r="E35" s="44">
        <f t="shared" si="1"/>
        <v>0</v>
      </c>
      <c r="F35" s="7"/>
      <c r="G35" s="8"/>
      <c r="H35" s="8"/>
      <c r="I35" s="50">
        <f t="shared" si="3"/>
        <v>0</v>
      </c>
      <c r="J35" s="8"/>
      <c r="K35" s="33">
        <f t="shared" si="2"/>
        <v>0</v>
      </c>
      <c r="L35" s="125"/>
      <c r="M35" s="138"/>
      <c r="N35" s="17" t="s">
        <v>74</v>
      </c>
    </row>
    <row r="36" spans="1:15" ht="15.75" thickBot="1" x14ac:dyDescent="0.3">
      <c r="A36" s="26">
        <v>20</v>
      </c>
      <c r="B36" s="9"/>
      <c r="C36" s="10"/>
      <c r="D36" s="41">
        <f t="shared" si="0"/>
        <v>0</v>
      </c>
      <c r="E36" s="34">
        <f t="shared" si="1"/>
        <v>0</v>
      </c>
      <c r="F36" s="9"/>
      <c r="G36" s="10"/>
      <c r="H36" s="10"/>
      <c r="I36" s="50">
        <f t="shared" si="3"/>
        <v>0</v>
      </c>
      <c r="J36" s="10"/>
      <c r="K36" s="34">
        <f t="shared" si="2"/>
        <v>0</v>
      </c>
      <c r="L36" s="125"/>
      <c r="M36" s="138"/>
      <c r="N36" s="18" t="s">
        <v>75</v>
      </c>
    </row>
    <row r="37" spans="1:15" ht="16.5" thickTop="1" thickBot="1" x14ac:dyDescent="0.3">
      <c r="A37" s="140" t="s">
        <v>1</v>
      </c>
      <c r="B37" s="141"/>
      <c r="C37" s="32">
        <f>SUM(C17:C36)</f>
        <v>20</v>
      </c>
      <c r="D37" s="42">
        <f>SUM(D17:D36)</f>
        <v>11700</v>
      </c>
      <c r="E37" s="32">
        <f>SUM(E17:E36)</f>
        <v>17550</v>
      </c>
      <c r="F37" s="23" t="s">
        <v>1</v>
      </c>
      <c r="G37" s="32">
        <f>SUM(G17:G36)</f>
        <v>20</v>
      </c>
      <c r="H37" s="32">
        <f>SUM(H17:H36)</f>
        <v>10</v>
      </c>
      <c r="I37" s="32">
        <f>SUM(I17:I36)</f>
        <v>30</v>
      </c>
      <c r="J37" s="32">
        <f>SUM(J17:J36)</f>
        <v>30</v>
      </c>
      <c r="K37" s="32">
        <f>SUM(K17:K36)</f>
        <v>4426.5</v>
      </c>
      <c r="L37" s="126"/>
      <c r="M37" s="139"/>
      <c r="N37" s="19"/>
    </row>
    <row r="38" spans="1:15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5" ht="15.75" thickBot="1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18"/>
      <c r="L39" s="119"/>
      <c r="M39" s="14"/>
      <c r="N39" s="14"/>
    </row>
    <row r="40" spans="1:15" ht="15.75" customHeight="1" thickBot="1" x14ac:dyDescent="0.3">
      <c r="A40" s="131" t="s">
        <v>45</v>
      </c>
      <c r="B40" s="131"/>
      <c r="C40" s="131"/>
      <c r="D40" s="131"/>
      <c r="E40" s="31"/>
      <c r="F40" s="30"/>
      <c r="G40" s="14"/>
      <c r="H40" s="14"/>
      <c r="I40" s="14"/>
      <c r="J40" s="14"/>
      <c r="K40" s="14"/>
      <c r="L40" s="134" t="s">
        <v>42</v>
      </c>
      <c r="M40" s="135"/>
      <c r="N40" s="52"/>
      <c r="O40" s="14"/>
    </row>
    <row r="41" spans="1:15" ht="48" customHeight="1" thickBot="1" x14ac:dyDescent="0.3">
      <c r="A41" s="136" t="s">
        <v>34</v>
      </c>
      <c r="B41" s="137"/>
      <c r="C41" s="27" t="s">
        <v>40</v>
      </c>
      <c r="D41" s="20" t="s">
        <v>41</v>
      </c>
      <c r="E41" s="30"/>
      <c r="F41" s="49" t="s">
        <v>82</v>
      </c>
      <c r="G41" s="14"/>
      <c r="H41" s="14"/>
      <c r="I41" s="14"/>
      <c r="J41" s="14"/>
      <c r="K41" s="14"/>
      <c r="L41" s="120" t="s">
        <v>95</v>
      </c>
      <c r="M41" s="121"/>
      <c r="N41" s="53"/>
      <c r="O41" s="14"/>
    </row>
    <row r="42" spans="1:15" ht="26.25" customHeight="1" thickBot="1" x14ac:dyDescent="0.3">
      <c r="A42" s="110" t="s">
        <v>36</v>
      </c>
      <c r="B42" s="111"/>
      <c r="C42" s="1">
        <f>I37</f>
        <v>30</v>
      </c>
      <c r="D42" s="21" t="s">
        <v>39</v>
      </c>
      <c r="E42" s="37"/>
      <c r="F42" s="56">
        <f>L17*0.000252</f>
        <v>3.3071220000000001</v>
      </c>
      <c r="G42" s="14"/>
      <c r="H42" s="14"/>
      <c r="I42" s="14"/>
      <c r="J42" s="14"/>
      <c r="K42" s="14"/>
      <c r="L42" s="132" t="s">
        <v>96</v>
      </c>
      <c r="M42" s="133"/>
      <c r="N42" s="53"/>
      <c r="O42" s="14"/>
    </row>
    <row r="43" spans="1:15" ht="28.5" customHeight="1" thickBot="1" x14ac:dyDescent="0.3">
      <c r="A43" s="129" t="s">
        <v>37</v>
      </c>
      <c r="B43" s="130"/>
      <c r="C43" s="2">
        <f>L17*0.0036</f>
        <v>47.244599999999998</v>
      </c>
      <c r="D43" s="22" t="s">
        <v>38</v>
      </c>
      <c r="E43" s="37"/>
      <c r="F43" s="14"/>
      <c r="G43" s="14"/>
      <c r="H43" s="14"/>
      <c r="I43" s="14"/>
      <c r="J43" s="14"/>
      <c r="K43" s="14"/>
      <c r="L43" s="116" t="str">
        <f>IF(L42="Energetický audítor","Číslo rozhodnutia o zápise do zoznamu energetických audítorov",IF(L42="Autorizovaný stavebný inžinier","Reg. č. autorizačného osvedčenia",""))</f>
        <v>Číslo rozhodnutia o zápise do zoznamu energetických audítorov</v>
      </c>
      <c r="M43" s="117"/>
      <c r="N43" s="53"/>
      <c r="O43" s="14"/>
    </row>
    <row r="44" spans="1:15" ht="37.5" customHeight="1" thickBot="1" x14ac:dyDescent="0.3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16" t="str">
        <f>IF(L42="Energetický audítor","Podpis",IF(L42="Autorizovaný stavebný inžinier","Podpis a otlačok autorizačnej pečiatky",""))</f>
        <v>Podpis</v>
      </c>
      <c r="M44" s="117"/>
      <c r="N44" s="54"/>
      <c r="O44" s="14"/>
    </row>
  </sheetData>
  <sheetProtection password="E2A5" sheet="1" objects="1" scenarios="1"/>
  <mergeCells count="33">
    <mergeCell ref="A1:N1"/>
    <mergeCell ref="A6:N6"/>
    <mergeCell ref="N15:N16"/>
    <mergeCell ref="M15:M16"/>
    <mergeCell ref="A4:B4"/>
    <mergeCell ref="A3:B3"/>
    <mergeCell ref="A2:B2"/>
    <mergeCell ref="J13:L13"/>
    <mergeCell ref="C4:G4"/>
    <mergeCell ref="C2:G2"/>
    <mergeCell ref="C3:G3"/>
    <mergeCell ref="A7:E7"/>
    <mergeCell ref="A43:B43"/>
    <mergeCell ref="A40:D40"/>
    <mergeCell ref="L42:M42"/>
    <mergeCell ref="L40:M40"/>
    <mergeCell ref="A41:B41"/>
    <mergeCell ref="L44:M44"/>
    <mergeCell ref="K39:L39"/>
    <mergeCell ref="L41:M41"/>
    <mergeCell ref="L43:M43"/>
    <mergeCell ref="F15:K15"/>
    <mergeCell ref="L17:L37"/>
    <mergeCell ref="L15:L16"/>
    <mergeCell ref="M17:M37"/>
    <mergeCell ref="A42:B42"/>
    <mergeCell ref="M3:N3"/>
    <mergeCell ref="A13:B13"/>
    <mergeCell ref="B12:C12"/>
    <mergeCell ref="A14:F14"/>
    <mergeCell ref="A15:A16"/>
    <mergeCell ref="B15:D15"/>
    <mergeCell ref="A37:B37"/>
  </mergeCells>
  <dataValidations count="1">
    <dataValidation type="list" allowBlank="1" showInputMessage="1" showErrorMessage="1" sqref="L42:M42">
      <formula1>EA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&amp;RPríloha č. 13a - krycí list svetelnotechnickej štúdie, časť Výpočet</oddHeader>
  </headerFooter>
  <rowBreaks count="1" manualBreakCount="1">
    <brk id="16" max="10" man="1"/>
  </rowBreaks>
  <colBreaks count="1" manualBreakCount="1">
    <brk id="3" max="38" man="1"/>
  </colBreaks>
  <ignoredErrors>
    <ignoredError sqref="I36 I18:I19 I21:I33 I34:I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5"/>
  <sheetViews>
    <sheetView view="pageBreakPreview" zoomScaleNormal="100" zoomScaleSheetLayoutView="100" workbookViewId="0"/>
  </sheetViews>
  <sheetFormatPr defaultRowHeight="15" x14ac:dyDescent="0.25"/>
  <cols>
    <col min="1" max="1" width="9.140625" style="35"/>
    <col min="2" max="2" width="4.140625" style="35" bestFit="1" customWidth="1"/>
    <col min="3" max="3" width="55.5703125" style="35" bestFit="1" customWidth="1"/>
    <col min="4" max="4" width="12.28515625" style="35" customWidth="1"/>
    <col min="5" max="6" width="13.140625" style="35" customWidth="1"/>
    <col min="7" max="7" width="15" style="35" customWidth="1"/>
    <col min="8" max="16384" width="9.140625" style="35"/>
  </cols>
  <sheetData>
    <row r="2" spans="2:7" x14ac:dyDescent="0.25">
      <c r="B2" s="155" t="s">
        <v>10</v>
      </c>
      <c r="C2" s="155"/>
      <c r="D2" s="155"/>
      <c r="E2" s="155"/>
      <c r="F2" s="155"/>
      <c r="G2" s="155"/>
    </row>
    <row r="3" spans="2:7" x14ac:dyDescent="0.25">
      <c r="B3" s="156" t="s">
        <v>30</v>
      </c>
      <c r="C3" s="156"/>
      <c r="D3" s="156"/>
      <c r="E3" s="156"/>
      <c r="F3" s="156"/>
      <c r="G3" s="156"/>
    </row>
    <row r="4" spans="2:7" x14ac:dyDescent="0.25">
      <c r="B4" s="156"/>
      <c r="C4" s="156"/>
      <c r="D4" s="156"/>
      <c r="E4" s="156"/>
      <c r="F4" s="156"/>
      <c r="G4" s="156"/>
    </row>
    <row r="5" spans="2:7" ht="15.75" thickBot="1" x14ac:dyDescent="0.3"/>
    <row r="6" spans="2:7" x14ac:dyDescent="0.25">
      <c r="B6" s="157" t="s">
        <v>48</v>
      </c>
      <c r="C6" s="158"/>
      <c r="D6" s="158"/>
      <c r="E6" s="158"/>
      <c r="F6" s="158"/>
      <c r="G6" s="159"/>
    </row>
    <row r="7" spans="2:7" ht="27" customHeight="1" thickBot="1" x14ac:dyDescent="0.3">
      <c r="B7" s="160" t="s">
        <v>49</v>
      </c>
      <c r="C7" s="161"/>
      <c r="D7" s="161"/>
      <c r="E7" s="161"/>
      <c r="F7" s="161"/>
      <c r="G7" s="162"/>
    </row>
    <row r="8" spans="2:7" ht="15" customHeight="1" x14ac:dyDescent="0.25">
      <c r="B8" s="36"/>
      <c r="C8" s="36"/>
      <c r="D8" s="36"/>
      <c r="E8" s="36"/>
      <c r="F8" s="36"/>
      <c r="G8" s="36"/>
    </row>
    <row r="9" spans="2:7" ht="15.75" thickBot="1" x14ac:dyDescent="0.3">
      <c r="B9" s="154" t="s">
        <v>24</v>
      </c>
      <c r="C9" s="154"/>
    </row>
    <row r="10" spans="2:7" ht="15.75" thickBot="1" x14ac:dyDescent="0.3">
      <c r="B10" s="62" t="s">
        <v>9</v>
      </c>
      <c r="C10" s="63" t="s">
        <v>23</v>
      </c>
      <c r="D10" s="94" t="s">
        <v>13</v>
      </c>
      <c r="E10" s="95" t="s">
        <v>14</v>
      </c>
      <c r="F10" s="66" t="s">
        <v>15</v>
      </c>
      <c r="G10" s="63" t="s">
        <v>16</v>
      </c>
    </row>
    <row r="11" spans="2:7" ht="15.75" thickBot="1" x14ac:dyDescent="0.3">
      <c r="B11" s="67">
        <v>1</v>
      </c>
      <c r="C11" s="68" t="s">
        <v>20</v>
      </c>
      <c r="D11" s="69" t="s">
        <v>11</v>
      </c>
      <c r="E11" s="84"/>
      <c r="F11" s="85"/>
      <c r="G11" s="86"/>
    </row>
    <row r="12" spans="2:7" x14ac:dyDescent="0.25">
      <c r="B12" s="70">
        <v>2</v>
      </c>
      <c r="C12" s="71" t="s">
        <v>105</v>
      </c>
      <c r="D12" s="72" t="s">
        <v>19</v>
      </c>
      <c r="E12" s="87" t="s">
        <v>32</v>
      </c>
      <c r="F12" s="88"/>
      <c r="G12" s="89"/>
    </row>
    <row r="13" spans="2:7" x14ac:dyDescent="0.25">
      <c r="B13" s="70">
        <v>3</v>
      </c>
      <c r="C13" s="71" t="s">
        <v>107</v>
      </c>
      <c r="D13" s="72" t="s">
        <v>104</v>
      </c>
      <c r="E13" s="79">
        <v>0.95</v>
      </c>
      <c r="F13" s="79"/>
      <c r="G13" s="80"/>
    </row>
    <row r="14" spans="2:7" ht="15.75" thickBot="1" x14ac:dyDescent="0.3">
      <c r="B14" s="70">
        <v>4</v>
      </c>
      <c r="C14" s="71" t="s">
        <v>12</v>
      </c>
      <c r="D14" s="72" t="s">
        <v>78</v>
      </c>
      <c r="E14" s="79">
        <v>70</v>
      </c>
      <c r="F14" s="91"/>
      <c r="G14" s="92"/>
    </row>
    <row r="15" spans="2:7" ht="15.75" thickBot="1" x14ac:dyDescent="0.3">
      <c r="B15" s="70">
        <v>5</v>
      </c>
      <c r="C15" s="71" t="s">
        <v>86</v>
      </c>
      <c r="D15" s="72" t="s">
        <v>18</v>
      </c>
      <c r="E15" s="88"/>
      <c r="F15" s="90"/>
      <c r="G15" s="86"/>
    </row>
    <row r="16" spans="2:7" x14ac:dyDescent="0.25">
      <c r="B16" s="70">
        <v>6</v>
      </c>
      <c r="C16" s="71" t="s">
        <v>106</v>
      </c>
      <c r="D16" s="72" t="s">
        <v>110</v>
      </c>
      <c r="E16" s="79">
        <v>87</v>
      </c>
      <c r="F16" s="79"/>
      <c r="G16" s="92"/>
    </row>
    <row r="17" spans="2:7" x14ac:dyDescent="0.25">
      <c r="B17" s="70">
        <v>7</v>
      </c>
      <c r="C17" s="97" t="s">
        <v>102</v>
      </c>
      <c r="D17" s="72" t="s">
        <v>79</v>
      </c>
      <c r="E17" s="79"/>
      <c r="F17" s="79"/>
      <c r="G17" s="80"/>
    </row>
    <row r="18" spans="2:7" x14ac:dyDescent="0.25">
      <c r="B18" s="70">
        <v>8</v>
      </c>
      <c r="C18" s="71" t="s">
        <v>77</v>
      </c>
      <c r="D18" s="72" t="s">
        <v>17</v>
      </c>
      <c r="E18" s="79"/>
      <c r="F18" s="79">
        <v>4200</v>
      </c>
      <c r="G18" s="80"/>
    </row>
    <row r="19" spans="2:7" x14ac:dyDescent="0.25">
      <c r="B19" s="70">
        <v>9</v>
      </c>
      <c r="C19" s="105" t="s">
        <v>92</v>
      </c>
      <c r="D19" s="72" t="s">
        <v>100</v>
      </c>
      <c r="E19" s="79"/>
      <c r="F19" s="79"/>
      <c r="G19" s="80"/>
    </row>
    <row r="20" spans="2:7" x14ac:dyDescent="0.25">
      <c r="B20" s="98" t="s">
        <v>26</v>
      </c>
      <c r="C20" s="105" t="s">
        <v>99</v>
      </c>
      <c r="D20" s="106" t="s">
        <v>81</v>
      </c>
      <c r="E20" s="79">
        <v>60</v>
      </c>
      <c r="F20" s="79">
        <v>100</v>
      </c>
      <c r="G20" s="80"/>
    </row>
    <row r="21" spans="2:7" x14ac:dyDescent="0.25">
      <c r="B21" s="98" t="s">
        <v>26</v>
      </c>
      <c r="C21" s="105" t="s">
        <v>108</v>
      </c>
      <c r="D21" s="106" t="s">
        <v>81</v>
      </c>
      <c r="E21" s="79"/>
      <c r="F21" s="80">
        <v>10</v>
      </c>
      <c r="G21" s="80"/>
    </row>
    <row r="22" spans="2:7" ht="15.75" thickBot="1" x14ac:dyDescent="0.3">
      <c r="B22" s="99" t="s">
        <v>26</v>
      </c>
      <c r="C22" s="100" t="s">
        <v>101</v>
      </c>
      <c r="D22" s="101"/>
      <c r="E22" s="102"/>
      <c r="F22" s="103"/>
      <c r="G22" s="104"/>
    </row>
    <row r="23" spans="2:7" ht="15.75" thickBot="1" x14ac:dyDescent="0.3">
      <c r="B23" s="75" t="s">
        <v>26</v>
      </c>
      <c r="C23" s="107"/>
      <c r="D23" s="106"/>
      <c r="E23" s="79"/>
      <c r="F23" s="79"/>
      <c r="G23" s="80"/>
    </row>
    <row r="24" spans="2:7" ht="15.75" thickBot="1" x14ac:dyDescent="0.3">
      <c r="B24" s="75" t="s">
        <v>26</v>
      </c>
      <c r="C24" s="76"/>
      <c r="D24" s="77"/>
      <c r="E24" s="81"/>
      <c r="F24" s="82"/>
      <c r="G24" s="83"/>
    </row>
    <row r="25" spans="2:7" ht="15.75" thickBot="1" x14ac:dyDescent="0.3">
      <c r="B25" s="75" t="s">
        <v>26</v>
      </c>
      <c r="C25" s="105"/>
      <c r="D25" s="106"/>
      <c r="E25" s="79"/>
      <c r="F25" s="79"/>
      <c r="G25" s="80"/>
    </row>
    <row r="26" spans="2:7" ht="15.75" thickBot="1" x14ac:dyDescent="0.3">
      <c r="B26" s="75" t="s">
        <v>26</v>
      </c>
      <c r="C26" s="76"/>
      <c r="D26" s="77"/>
      <c r="E26" s="81"/>
      <c r="F26" s="82"/>
      <c r="G26" s="83"/>
    </row>
    <row r="27" spans="2:7" ht="15.75" thickBot="1" x14ac:dyDescent="0.3">
      <c r="B27" s="75" t="s">
        <v>26</v>
      </c>
      <c r="C27" s="76"/>
      <c r="D27" s="77"/>
      <c r="E27" s="81"/>
      <c r="F27" s="82"/>
      <c r="G27" s="83"/>
    </row>
    <row r="28" spans="2:7" ht="15.75" thickBot="1" x14ac:dyDescent="0.3">
      <c r="B28" s="75" t="s">
        <v>26</v>
      </c>
      <c r="C28" s="76"/>
      <c r="D28" s="77"/>
      <c r="E28" s="81"/>
      <c r="F28" s="82"/>
      <c r="G28" s="83"/>
    </row>
    <row r="29" spans="2:7" ht="15.75" thickBot="1" x14ac:dyDescent="0.3">
      <c r="B29" s="154" t="s">
        <v>25</v>
      </c>
      <c r="C29" s="154"/>
    </row>
    <row r="30" spans="2:7" ht="15.75" thickBot="1" x14ac:dyDescent="0.3">
      <c r="B30" s="62" t="s">
        <v>9</v>
      </c>
      <c r="C30" s="63" t="s">
        <v>21</v>
      </c>
      <c r="D30" s="166" t="s">
        <v>22</v>
      </c>
      <c r="E30" s="167"/>
      <c r="F30" s="167"/>
      <c r="G30" s="168"/>
    </row>
    <row r="31" spans="2:7" ht="28.5" customHeight="1" thickBot="1" x14ac:dyDescent="0.3">
      <c r="B31" s="96">
        <v>1</v>
      </c>
      <c r="C31" s="93" t="s">
        <v>33</v>
      </c>
      <c r="D31" s="169" t="s">
        <v>80</v>
      </c>
      <c r="E31" s="170"/>
      <c r="F31" s="170"/>
      <c r="G31" s="170"/>
    </row>
    <row r="32" spans="2:7" ht="45.75" customHeight="1" thickBot="1" x14ac:dyDescent="0.3">
      <c r="B32" s="108">
        <v>2</v>
      </c>
      <c r="C32" s="76" t="s">
        <v>98</v>
      </c>
      <c r="D32" s="171"/>
      <c r="E32" s="172"/>
      <c r="F32" s="172"/>
      <c r="G32" s="173"/>
    </row>
    <row r="33" spans="2:7" ht="15.75" thickBot="1" x14ac:dyDescent="0.3">
      <c r="B33" s="75">
        <v>3</v>
      </c>
      <c r="C33" s="76" t="s">
        <v>87</v>
      </c>
      <c r="D33" s="174"/>
      <c r="E33" s="175"/>
      <c r="F33" s="175"/>
      <c r="G33" s="176"/>
    </row>
    <row r="34" spans="2:7" ht="15.75" thickBot="1" x14ac:dyDescent="0.3">
      <c r="B34" s="75">
        <v>4</v>
      </c>
      <c r="C34" s="76" t="s">
        <v>88</v>
      </c>
      <c r="D34" s="163"/>
      <c r="E34" s="164"/>
      <c r="F34" s="164"/>
      <c r="G34" s="165"/>
    </row>
    <row r="35" spans="2:7" ht="15.75" thickBot="1" x14ac:dyDescent="0.3">
      <c r="B35" s="75">
        <v>5</v>
      </c>
      <c r="C35" s="76" t="s">
        <v>89</v>
      </c>
      <c r="D35" s="163"/>
      <c r="E35" s="164"/>
      <c r="F35" s="164"/>
      <c r="G35" s="165"/>
    </row>
    <row r="36" spans="2:7" ht="15.75" thickBot="1" x14ac:dyDescent="0.3">
      <c r="B36" s="75" t="s">
        <v>26</v>
      </c>
      <c r="C36" s="76"/>
      <c r="D36" s="163"/>
      <c r="E36" s="164"/>
      <c r="F36" s="164"/>
      <c r="G36" s="165"/>
    </row>
    <row r="37" spans="2:7" ht="15.75" thickBot="1" x14ac:dyDescent="0.3">
      <c r="B37" s="75" t="s">
        <v>26</v>
      </c>
      <c r="C37" s="76"/>
      <c r="D37" s="163"/>
      <c r="E37" s="164"/>
      <c r="F37" s="164"/>
      <c r="G37" s="165"/>
    </row>
    <row r="38" spans="2:7" ht="15.75" thickBot="1" x14ac:dyDescent="0.3">
      <c r="B38" s="75" t="s">
        <v>26</v>
      </c>
      <c r="C38" s="76"/>
      <c r="D38" s="163"/>
      <c r="E38" s="164"/>
      <c r="F38" s="164"/>
      <c r="G38" s="165"/>
    </row>
    <row r="39" spans="2:7" ht="15.75" thickBot="1" x14ac:dyDescent="0.3">
      <c r="B39" s="75" t="s">
        <v>26</v>
      </c>
      <c r="C39" s="76"/>
      <c r="D39" s="163"/>
      <c r="E39" s="164"/>
      <c r="F39" s="164"/>
      <c r="G39" s="165"/>
    </row>
    <row r="40" spans="2:7" ht="15.75" thickBot="1" x14ac:dyDescent="0.3">
      <c r="B40" s="75" t="s">
        <v>26</v>
      </c>
      <c r="C40" s="76"/>
      <c r="D40" s="163"/>
      <c r="E40" s="164"/>
      <c r="F40" s="164"/>
      <c r="G40" s="165"/>
    </row>
    <row r="41" spans="2:7" ht="15.75" thickBot="1" x14ac:dyDescent="0.3">
      <c r="B41" s="75" t="s">
        <v>26</v>
      </c>
      <c r="C41" s="76"/>
      <c r="D41" s="163"/>
      <c r="E41" s="164"/>
      <c r="F41" s="164"/>
      <c r="G41" s="165"/>
    </row>
    <row r="42" spans="2:7" ht="15.75" thickBot="1" x14ac:dyDescent="0.3">
      <c r="B42" s="75" t="s">
        <v>26</v>
      </c>
      <c r="C42" s="76"/>
      <c r="D42" s="163"/>
      <c r="E42" s="164"/>
      <c r="F42" s="164"/>
      <c r="G42" s="165"/>
    </row>
    <row r="43" spans="2:7" ht="15.75" thickBot="1" x14ac:dyDescent="0.3">
      <c r="B43" s="75" t="s">
        <v>26</v>
      </c>
      <c r="C43" s="76"/>
      <c r="D43" s="163"/>
      <c r="E43" s="164"/>
      <c r="F43" s="164"/>
      <c r="G43" s="165"/>
    </row>
    <row r="44" spans="2:7" x14ac:dyDescent="0.25">
      <c r="B44" s="177" t="s">
        <v>27</v>
      </c>
      <c r="C44" s="177"/>
      <c r="D44" s="177"/>
      <c r="E44" s="177"/>
      <c r="F44" s="177"/>
      <c r="G44" s="177"/>
    </row>
    <row r="45" spans="2:7" x14ac:dyDescent="0.25">
      <c r="B45" s="177" t="s">
        <v>28</v>
      </c>
      <c r="C45" s="177"/>
      <c r="D45" s="177"/>
      <c r="E45" s="177"/>
      <c r="F45" s="177"/>
      <c r="G45" s="177"/>
    </row>
  </sheetData>
  <sheetProtection password="E2A5" sheet="1" objects="1" scenarios="1" insertRows="0" deleteRows="0"/>
  <mergeCells count="22">
    <mergeCell ref="D42:G42"/>
    <mergeCell ref="D43:G43"/>
    <mergeCell ref="B44:G44"/>
    <mergeCell ref="B45:G45"/>
    <mergeCell ref="D36:G36"/>
    <mergeCell ref="D37:G37"/>
    <mergeCell ref="D38:G38"/>
    <mergeCell ref="D39:G39"/>
    <mergeCell ref="D40:G40"/>
    <mergeCell ref="D41:G41"/>
    <mergeCell ref="D35:G35"/>
    <mergeCell ref="D30:G30"/>
    <mergeCell ref="D31:G31"/>
    <mergeCell ref="D32:G32"/>
    <mergeCell ref="D33:G33"/>
    <mergeCell ref="D34:G34"/>
    <mergeCell ref="B29:C29"/>
    <mergeCell ref="B2:G2"/>
    <mergeCell ref="B3:G4"/>
    <mergeCell ref="B6:G6"/>
    <mergeCell ref="B7:G7"/>
    <mergeCell ref="B9:C9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view="pageBreakPreview" zoomScaleNormal="100" zoomScaleSheetLayoutView="100" workbookViewId="0"/>
  </sheetViews>
  <sheetFormatPr defaultRowHeight="15" x14ac:dyDescent="0.25"/>
  <cols>
    <col min="1" max="1" width="9.140625" style="35"/>
    <col min="2" max="2" width="4.140625" style="35" bestFit="1" customWidth="1"/>
    <col min="3" max="3" width="55.5703125" style="35" bestFit="1" customWidth="1"/>
    <col min="4" max="4" width="12.28515625" style="35" customWidth="1"/>
    <col min="5" max="6" width="13.140625" style="35" customWidth="1"/>
    <col min="7" max="7" width="15" style="35" customWidth="1"/>
    <col min="8" max="16384" width="9.140625" style="35"/>
  </cols>
  <sheetData>
    <row r="2" spans="2:7" x14ac:dyDescent="0.25">
      <c r="B2" s="155" t="s">
        <v>90</v>
      </c>
      <c r="C2" s="155"/>
      <c r="D2" s="155"/>
      <c r="E2" s="155"/>
      <c r="F2" s="155"/>
      <c r="G2" s="155"/>
    </row>
    <row r="3" spans="2:7" x14ac:dyDescent="0.25">
      <c r="B3" s="156" t="s">
        <v>91</v>
      </c>
      <c r="C3" s="156"/>
      <c r="D3" s="156"/>
      <c r="E3" s="156"/>
      <c r="F3" s="156"/>
      <c r="G3" s="156"/>
    </row>
    <row r="4" spans="2:7" x14ac:dyDescent="0.25">
      <c r="B4" s="156"/>
      <c r="C4" s="156"/>
      <c r="D4" s="156"/>
      <c r="E4" s="156"/>
      <c r="F4" s="156"/>
      <c r="G4" s="156"/>
    </row>
    <row r="5" spans="2:7" ht="15.75" thickBot="1" x14ac:dyDescent="0.3"/>
    <row r="6" spans="2:7" x14ac:dyDescent="0.25">
      <c r="B6" s="157" t="s">
        <v>48</v>
      </c>
      <c r="C6" s="158"/>
      <c r="D6" s="158"/>
      <c r="E6" s="158"/>
      <c r="F6" s="158"/>
      <c r="G6" s="159"/>
    </row>
    <row r="7" spans="2:7" ht="27" customHeight="1" thickBot="1" x14ac:dyDescent="0.3">
      <c r="B7" s="160" t="s">
        <v>94</v>
      </c>
      <c r="C7" s="161"/>
      <c r="D7" s="161"/>
      <c r="E7" s="161"/>
      <c r="F7" s="161"/>
      <c r="G7" s="162"/>
    </row>
    <row r="8" spans="2:7" ht="15" customHeight="1" x14ac:dyDescent="0.25">
      <c r="B8" s="36"/>
      <c r="C8" s="36"/>
      <c r="D8" s="36"/>
      <c r="E8" s="36"/>
      <c r="F8" s="36"/>
      <c r="G8" s="36"/>
    </row>
    <row r="9" spans="2:7" ht="15.75" thickBot="1" x14ac:dyDescent="0.3">
      <c r="B9" s="154" t="s">
        <v>24</v>
      </c>
      <c r="C9" s="154"/>
    </row>
    <row r="10" spans="2:7" ht="15.75" thickBot="1" x14ac:dyDescent="0.3">
      <c r="B10" s="62" t="s">
        <v>9</v>
      </c>
      <c r="C10" s="63" t="s">
        <v>23</v>
      </c>
      <c r="D10" s="64" t="s">
        <v>13</v>
      </c>
      <c r="E10" s="65" t="s">
        <v>14</v>
      </c>
      <c r="F10" s="66" t="s">
        <v>15</v>
      </c>
      <c r="G10" s="63" t="s">
        <v>16</v>
      </c>
    </row>
    <row r="11" spans="2:7" x14ac:dyDescent="0.25">
      <c r="B11" s="70">
        <v>1</v>
      </c>
      <c r="C11" s="74" t="s">
        <v>93</v>
      </c>
      <c r="D11" s="72" t="s">
        <v>81</v>
      </c>
      <c r="E11" s="79">
        <v>60</v>
      </c>
      <c r="F11" s="79">
        <v>100</v>
      </c>
      <c r="G11" s="80"/>
    </row>
    <row r="12" spans="2:7" ht="15.75" thickBot="1" x14ac:dyDescent="0.3">
      <c r="B12" s="73">
        <v>2</v>
      </c>
      <c r="C12" s="74" t="s">
        <v>109</v>
      </c>
      <c r="D12" s="72" t="s">
        <v>81</v>
      </c>
      <c r="E12" s="79"/>
      <c r="F12" s="79">
        <v>10</v>
      </c>
      <c r="G12" s="80"/>
    </row>
    <row r="13" spans="2:7" ht="15.75" thickBot="1" x14ac:dyDescent="0.3">
      <c r="B13" s="75" t="s">
        <v>26</v>
      </c>
      <c r="C13" s="76"/>
      <c r="D13" s="77"/>
      <c r="E13" s="81"/>
      <c r="F13" s="82"/>
      <c r="G13" s="83"/>
    </row>
    <row r="14" spans="2:7" ht="15.75" thickBot="1" x14ac:dyDescent="0.3">
      <c r="B14" s="75" t="s">
        <v>26</v>
      </c>
      <c r="C14" s="76"/>
      <c r="D14" s="77"/>
      <c r="E14" s="81"/>
      <c r="F14" s="82"/>
      <c r="G14" s="83"/>
    </row>
    <row r="15" spans="2:7" ht="15.75" thickBot="1" x14ac:dyDescent="0.3">
      <c r="B15" s="75" t="s">
        <v>26</v>
      </c>
      <c r="C15" s="76"/>
      <c r="D15" s="77"/>
      <c r="E15" s="81"/>
      <c r="F15" s="82"/>
      <c r="G15" s="83"/>
    </row>
    <row r="16" spans="2:7" ht="15.75" thickBot="1" x14ac:dyDescent="0.3">
      <c r="B16" s="75" t="s">
        <v>26</v>
      </c>
      <c r="C16" s="76"/>
      <c r="D16" s="77"/>
      <c r="E16" s="81"/>
      <c r="F16" s="82"/>
      <c r="G16" s="83"/>
    </row>
    <row r="17" spans="2:7" ht="15.75" thickBot="1" x14ac:dyDescent="0.3">
      <c r="B17" s="75" t="s">
        <v>26</v>
      </c>
      <c r="C17" s="76"/>
      <c r="D17" s="77"/>
      <c r="E17" s="81"/>
      <c r="F17" s="82"/>
      <c r="G17" s="83"/>
    </row>
    <row r="18" spans="2:7" ht="15.75" thickBot="1" x14ac:dyDescent="0.3">
      <c r="B18" s="75" t="s">
        <v>26</v>
      </c>
      <c r="C18" s="76"/>
      <c r="D18" s="77"/>
      <c r="E18" s="81"/>
      <c r="F18" s="82"/>
      <c r="G18" s="83"/>
    </row>
    <row r="19" spans="2:7" ht="15.75" thickBot="1" x14ac:dyDescent="0.3">
      <c r="B19" s="75" t="s">
        <v>26</v>
      </c>
      <c r="C19" s="76"/>
      <c r="D19" s="77"/>
      <c r="E19" s="81"/>
      <c r="F19" s="82"/>
      <c r="G19" s="83"/>
    </row>
    <row r="20" spans="2:7" ht="15.75" thickBot="1" x14ac:dyDescent="0.3">
      <c r="B20" s="75" t="s">
        <v>26</v>
      </c>
      <c r="C20" s="76"/>
      <c r="D20" s="77"/>
      <c r="E20" s="81"/>
      <c r="F20" s="82"/>
      <c r="G20" s="83"/>
    </row>
    <row r="21" spans="2:7" ht="15.75" thickBot="1" x14ac:dyDescent="0.3">
      <c r="B21" s="154" t="s">
        <v>25</v>
      </c>
      <c r="C21" s="154"/>
    </row>
    <row r="22" spans="2:7" ht="15.75" thickBot="1" x14ac:dyDescent="0.3">
      <c r="B22" s="62" t="s">
        <v>9</v>
      </c>
      <c r="C22" s="63" t="s">
        <v>21</v>
      </c>
      <c r="D22" s="166" t="s">
        <v>22</v>
      </c>
      <c r="E22" s="167"/>
      <c r="F22" s="167"/>
      <c r="G22" s="168"/>
    </row>
    <row r="23" spans="2:7" ht="15.75" thickBot="1" x14ac:dyDescent="0.3">
      <c r="B23" s="78" t="s">
        <v>26</v>
      </c>
      <c r="C23" s="76"/>
      <c r="D23" s="163"/>
      <c r="E23" s="164"/>
      <c r="F23" s="164"/>
      <c r="G23" s="165"/>
    </row>
    <row r="24" spans="2:7" ht="15.75" thickBot="1" x14ac:dyDescent="0.3">
      <c r="B24" s="78" t="s">
        <v>26</v>
      </c>
      <c r="C24" s="76"/>
      <c r="D24" s="163"/>
      <c r="E24" s="164"/>
      <c r="F24" s="164"/>
      <c r="G24" s="165"/>
    </row>
    <row r="25" spans="2:7" ht="15.75" thickBot="1" x14ac:dyDescent="0.3">
      <c r="B25" s="78" t="s">
        <v>26</v>
      </c>
      <c r="C25" s="76"/>
      <c r="D25" s="163"/>
      <c r="E25" s="164"/>
      <c r="F25" s="164"/>
      <c r="G25" s="165"/>
    </row>
    <row r="26" spans="2:7" ht="15.75" thickBot="1" x14ac:dyDescent="0.3">
      <c r="B26" s="78" t="s">
        <v>26</v>
      </c>
      <c r="C26" s="76"/>
      <c r="D26" s="163"/>
      <c r="E26" s="164"/>
      <c r="F26" s="164"/>
      <c r="G26" s="165"/>
    </row>
    <row r="27" spans="2:7" ht="15.75" thickBot="1" x14ac:dyDescent="0.3">
      <c r="B27" s="78" t="s">
        <v>26</v>
      </c>
      <c r="C27" s="76"/>
      <c r="D27" s="163"/>
      <c r="E27" s="164"/>
      <c r="F27" s="164"/>
      <c r="G27" s="165"/>
    </row>
    <row r="28" spans="2:7" ht="15.75" thickBot="1" x14ac:dyDescent="0.3">
      <c r="B28" s="78" t="s">
        <v>26</v>
      </c>
      <c r="C28" s="76"/>
      <c r="D28" s="163"/>
      <c r="E28" s="164"/>
      <c r="F28" s="164"/>
      <c r="G28" s="165"/>
    </row>
    <row r="29" spans="2:7" ht="15.75" thickBot="1" x14ac:dyDescent="0.3">
      <c r="B29" s="78" t="s">
        <v>26</v>
      </c>
      <c r="C29" s="76"/>
      <c r="D29" s="163"/>
      <c r="E29" s="164"/>
      <c r="F29" s="164"/>
      <c r="G29" s="165"/>
    </row>
    <row r="30" spans="2:7" ht="15.75" thickBot="1" x14ac:dyDescent="0.3">
      <c r="B30" s="78" t="s">
        <v>26</v>
      </c>
      <c r="C30" s="76"/>
      <c r="D30" s="163"/>
      <c r="E30" s="164"/>
      <c r="F30" s="164"/>
      <c r="G30" s="165"/>
    </row>
    <row r="31" spans="2:7" ht="15.75" thickBot="1" x14ac:dyDescent="0.3">
      <c r="B31" s="78" t="s">
        <v>26</v>
      </c>
      <c r="C31" s="76"/>
      <c r="D31" s="163"/>
      <c r="E31" s="164"/>
      <c r="F31" s="164"/>
      <c r="G31" s="165"/>
    </row>
    <row r="32" spans="2:7" x14ac:dyDescent="0.25">
      <c r="B32" s="177" t="s">
        <v>27</v>
      </c>
      <c r="C32" s="177"/>
      <c r="D32" s="177"/>
      <c r="E32" s="177"/>
      <c r="F32" s="177"/>
      <c r="G32" s="177"/>
    </row>
    <row r="33" spans="2:7" x14ac:dyDescent="0.25">
      <c r="B33" s="177" t="s">
        <v>28</v>
      </c>
      <c r="C33" s="177"/>
      <c r="D33" s="177"/>
      <c r="E33" s="177"/>
      <c r="F33" s="177"/>
      <c r="G33" s="177"/>
    </row>
  </sheetData>
  <sheetProtection password="E2A5" sheet="1" objects="1" scenarios="1" insertRows="0" deleteRows="0"/>
  <mergeCells count="18">
    <mergeCell ref="D22:G22"/>
    <mergeCell ref="D23:G23"/>
    <mergeCell ref="B2:G2"/>
    <mergeCell ref="B3:G4"/>
    <mergeCell ref="B6:G6"/>
    <mergeCell ref="B7:G7"/>
    <mergeCell ref="B9:C9"/>
    <mergeCell ref="B21:C21"/>
    <mergeCell ref="D30:G30"/>
    <mergeCell ref="D31:G31"/>
    <mergeCell ref="B32:G32"/>
    <mergeCell ref="B33:G33"/>
    <mergeCell ref="D24:G24"/>
    <mergeCell ref="D25:G25"/>
    <mergeCell ref="D26:G26"/>
    <mergeCell ref="D27:G27"/>
    <mergeCell ref="D28:G28"/>
    <mergeCell ref="D29:G29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Výpočet </vt:lpstr>
      <vt:lpstr>Svietidlo 1</vt:lpstr>
      <vt:lpstr>RVO1</vt:lpstr>
      <vt:lpstr>EA</vt:lpstr>
      <vt:lpstr>'RVO1'!Oblasť_tlače</vt:lpstr>
      <vt:lpstr>'Svietidlo 1'!Oblasť_tlače</vt:lpstr>
      <vt:lpstr>'Výpočet 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Chocholáček</dc:creator>
  <cp:lastModifiedBy>Nemec Jozef</cp:lastModifiedBy>
  <cp:lastPrinted>2015-04-30T12:05:26Z</cp:lastPrinted>
  <dcterms:created xsi:type="dcterms:W3CDTF">2015-03-04T14:44:08Z</dcterms:created>
  <dcterms:modified xsi:type="dcterms:W3CDTF">2015-06-17T14:27:52Z</dcterms:modified>
</cp:coreProperties>
</file>