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ové CpHO\Ludia\Miroslava Hricišínová\2024\2024_02_Metodika priorizácie\Investičné plány\"/>
    </mc:Choice>
  </mc:AlternateContent>
  <bookViews>
    <workbookView xWindow="0" yWindow="0" windowWidth="19200" windowHeight="6760"/>
  </bookViews>
  <sheets>
    <sheet name="Data" sheetId="1" r:id="rId1"/>
    <sheet name="Priemyselné parky" sheetId="9" r:id="rId2"/>
    <sheet name="Environmentálne záťaže" sheetId="8" r:id="rId3"/>
    <sheet name="MHTH" sheetId="7" r:id="rId4"/>
    <sheet name="Parametre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13" i="7"/>
  <c r="A12" i="7"/>
  <c r="A11" i="7"/>
  <c r="A10" i="7"/>
  <c r="A9" i="7"/>
  <c r="A8" i="7"/>
  <c r="A7" i="7"/>
  <c r="A6" i="7"/>
  <c r="A3" i="7"/>
  <c r="A4" i="7"/>
  <c r="A5" i="7"/>
  <c r="A2" i="7"/>
  <c r="J12" i="9" l="1"/>
  <c r="I12" i="9"/>
  <c r="H12" i="9"/>
  <c r="G12" i="9"/>
  <c r="F5" i="9"/>
  <c r="F12" i="9" s="1"/>
  <c r="J26" i="8"/>
  <c r="I26" i="8"/>
  <c r="H26" i="8"/>
  <c r="G26" i="8"/>
  <c r="F26" i="8"/>
  <c r="F23" i="8"/>
  <c r="F10" i="8"/>
  <c r="F25" i="8" s="1"/>
  <c r="L9" i="8"/>
  <c r="K9" i="8"/>
  <c r="J9" i="8"/>
  <c r="I9" i="8"/>
  <c r="H9" i="8"/>
  <c r="G9" i="8"/>
  <c r="L8" i="8"/>
  <c r="K8" i="8"/>
  <c r="J8" i="8"/>
  <c r="I8" i="8"/>
  <c r="H8" i="8"/>
  <c r="G8" i="8"/>
  <c r="L7" i="8"/>
  <c r="K7" i="8"/>
  <c r="J7" i="8"/>
  <c r="I7" i="8"/>
  <c r="H7" i="8"/>
  <c r="G7" i="8"/>
  <c r="L6" i="8"/>
  <c r="K6" i="8"/>
  <c r="J6" i="8"/>
  <c r="J25" i="8" s="1"/>
  <c r="I6" i="8"/>
  <c r="H6" i="8"/>
  <c r="J23" i="8" l="1"/>
  <c r="G10" i="8"/>
  <c r="H10" i="8" s="1"/>
  <c r="H23" i="8" s="1"/>
  <c r="I10" i="8" l="1"/>
  <c r="H25" i="8"/>
  <c r="G25" i="8"/>
  <c r="G23" i="8"/>
  <c r="I23" i="8" l="1"/>
  <c r="I25" i="8"/>
</calcChain>
</file>

<file path=xl/sharedStrings.xml><?xml version="1.0" encoding="utf-8"?>
<sst xmlns="http://schemas.openxmlformats.org/spreadsheetml/2006/main" count="1285" uniqueCount="241">
  <si>
    <t>Kapitola</t>
  </si>
  <si>
    <t>Organizácia</t>
  </si>
  <si>
    <t>Názov projektu</t>
  </si>
  <si>
    <t>Oblasť</t>
  </si>
  <si>
    <t>Finančné krytie</t>
  </si>
  <si>
    <t>Priorita</t>
  </si>
  <si>
    <t>Rok</t>
  </si>
  <si>
    <t>Napr. NDS</t>
  </si>
  <si>
    <t>Určená priorita podľa metodiky</t>
  </si>
  <si>
    <t>MDV SR</t>
  </si>
  <si>
    <t>MF SR</t>
  </si>
  <si>
    <t>MH SR</t>
  </si>
  <si>
    <t>MIRRI SR</t>
  </si>
  <si>
    <t>MK SR</t>
  </si>
  <si>
    <t>MO SR</t>
  </si>
  <si>
    <t>MS SR</t>
  </si>
  <si>
    <t>MŠVVŠ SR</t>
  </si>
  <si>
    <t>MV SR</t>
  </si>
  <si>
    <t>MZ SR</t>
  </si>
  <si>
    <t>MŽP SR</t>
  </si>
  <si>
    <t>Doprava - cestná infraštruktúra</t>
  </si>
  <si>
    <t>Doprava - železničná infraštruktúra</t>
  </si>
  <si>
    <t>Doprava - iné</t>
  </si>
  <si>
    <t>IT</t>
  </si>
  <si>
    <t>Budovy</t>
  </si>
  <si>
    <t>Budovy - energetická efektívnosť</t>
  </si>
  <si>
    <t>Technika a stroje (napr. autá)</t>
  </si>
  <si>
    <t>Iné</t>
  </si>
  <si>
    <t>ROK</t>
  </si>
  <si>
    <t>do 2024</t>
  </si>
  <si>
    <t>áno</t>
  </si>
  <si>
    <t>nie</t>
  </si>
  <si>
    <t>ŠR</t>
  </si>
  <si>
    <t>POO</t>
  </si>
  <si>
    <t>DPH k POO</t>
  </si>
  <si>
    <t>Zdroj financovania</t>
  </si>
  <si>
    <t>EÚ</t>
  </si>
  <si>
    <t>Spolufin. EÚ</t>
  </si>
  <si>
    <t>Zazmluvnený projekt</t>
  </si>
  <si>
    <t>Komentár</t>
  </si>
  <si>
    <t>Predvyplnené pole</t>
  </si>
  <si>
    <t>Suma výdavkov v €</t>
  </si>
  <si>
    <t>po 2028</t>
  </si>
  <si>
    <t>V prípade, že je projekt zazmluvnený, uviesť link na zmluvu</t>
  </si>
  <si>
    <t>Zmluva - link</t>
  </si>
  <si>
    <t xml:space="preserve">Názov projektu
</t>
  </si>
  <si>
    <t>Fáza</t>
  </si>
  <si>
    <t>Fáza projektu</t>
  </si>
  <si>
    <t>Projektová príprava</t>
  </si>
  <si>
    <t>Realizácia</t>
  </si>
  <si>
    <t>Príprava + realizácia</t>
  </si>
  <si>
    <t>V prípade väčších projektov prosím rozdeliť detailnejšie (napr. DUR, EIA a pod)</t>
  </si>
  <si>
    <t>MH Invest, s.r.o.</t>
  </si>
  <si>
    <t>MH Invest II</t>
  </si>
  <si>
    <t>Rudné Bane, a.s.</t>
  </si>
  <si>
    <t>Valaliky Industrial Park, s.r.o.</t>
  </si>
  <si>
    <t>Spolufinancovanie ŠR</t>
  </si>
  <si>
    <t>prebiehajúce</t>
  </si>
  <si>
    <t>n/a</t>
  </si>
  <si>
    <t>Priemyselný park</t>
  </si>
  <si>
    <t>Envirozáťaže</t>
  </si>
  <si>
    <t>People centrum PP Nitra</t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</si>
  <si>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</t>
    </r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</si>
  <si>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Vysvetlivky v hárku "Parametre"</t>
    </r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</si>
  <si>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Projektová príprava/realizácia/ Projektová príprava + realizácia</t>
    </r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</si>
  <si>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ŠR/EÚ/Spolufin. EÚ/POO/DPH k POO/Iné</t>
    </r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</si>
  <si>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Vývdavky projektu sú zmluvne dohodonuté a neodvratné. áno/nie.</t>
    </r>
  </si>
  <si>
    <t>Sabinov</t>
  </si>
  <si>
    <t>Bardejov - areál podniku JAS</t>
  </si>
  <si>
    <t>Slovinky - oporný múr pri potoku</t>
  </si>
  <si>
    <t>Valaliky</t>
  </si>
  <si>
    <t>Transfer do NJF</t>
  </si>
  <si>
    <t>Kapitálové transfery</t>
  </si>
  <si>
    <t>Vklad do ZI</t>
  </si>
  <si>
    <t>Industrial park Záborské</t>
  </si>
  <si>
    <t>Stĺpec1</t>
  </si>
  <si>
    <t>Investičná pomoc a dotácie MH SR</t>
  </si>
  <si>
    <t>Projekty pod 1 mil. eur</t>
  </si>
  <si>
    <t>Stavebné práce</t>
  </si>
  <si>
    <t>Projekty pod 1 mil. eur- RO</t>
  </si>
  <si>
    <t>Projekty pod 1 mil. eur- PO</t>
  </si>
  <si>
    <t>Projekt</t>
  </si>
  <si>
    <t>Investor</t>
  </si>
  <si>
    <t>Roky</t>
  </si>
  <si>
    <t>Náklady</t>
  </si>
  <si>
    <t>Zdroje</t>
  </si>
  <si>
    <t>Stav finacovania</t>
  </si>
  <si>
    <t>Poznámky</t>
  </si>
  <si>
    <t>Vklad štátnych finančných aktív do základného imania</t>
  </si>
  <si>
    <t>Pokryté</t>
  </si>
  <si>
    <t>Rimavská Sobota</t>
  </si>
  <si>
    <t>Uznesenie vlády 38/2021 (https://rokovania.gov.sk/RVL/Resolution/19002/1)</t>
  </si>
  <si>
    <t xml:space="preserve">prebiehajúce </t>
  </si>
  <si>
    <t>2022-2025</t>
  </si>
  <si>
    <t>Zmluva o spolupráci pri realizácii "Strategického parku Nitra" (https://www.crz.gov.sk/2224909/)</t>
  </si>
  <si>
    <t>2022-2029</t>
  </si>
  <si>
    <t>Čiastočne pokryté (287 325 944 EUR + 444 041 600 EUR)</t>
  </si>
  <si>
    <t>Uznesenie vlády 135/2022 (https://rokovania.gov.sk/RVL/Resolution/19921/1);
Uznesenie vlády 443/2022 (https://rokovania.gov.sk/RVL/Resolution/20233/1)
Očakáva sa ďalšie navýšenie zdrojov</t>
  </si>
  <si>
    <t>Uznesenie vlády 352/2022 (https://rokovania.gov.sk/RVL/Resolution/20141/)</t>
  </si>
  <si>
    <t>Nepokryté</t>
  </si>
  <si>
    <t>Šurany Industrial Park</t>
  </si>
  <si>
    <t>SUMA</t>
  </si>
  <si>
    <t>2021-2023</t>
  </si>
  <si>
    <t xml:space="preserve">Zdroje EÚ, Spolufinancovanie zo štátneho rozpočtu (bežné výdavky) </t>
  </si>
  <si>
    <t>SK/EZ/BJ/23</t>
  </si>
  <si>
    <t xml:space="preserve">Trstená – bývalý sklad pohonných hmôt – Hámričky </t>
  </si>
  <si>
    <t>SK/EZ/TS/973</t>
  </si>
  <si>
    <t xml:space="preserve">Pohronský Ruskov - Mazutové hospodárstvo bývalého cukrovaru </t>
  </si>
  <si>
    <t>SK/EZ/LV/440</t>
  </si>
  <si>
    <t>Banská Štiavnica -Lintich</t>
  </si>
  <si>
    <t>2019-2022</t>
  </si>
  <si>
    <t>Štátny rozpočet (bežné výdavky)</t>
  </si>
  <si>
    <t>2024-2026</t>
  </si>
  <si>
    <t>Nie je k dispozícii rozpis výdavkov po rokoch - uvedený ročný priemer</t>
  </si>
  <si>
    <t>Smolník - ťažba pyritových rúd</t>
  </si>
  <si>
    <t>Bardejov - areál SNAHA v.d.</t>
  </si>
  <si>
    <t>Boldog - S od obce - sklad pesticídov</t>
  </si>
  <si>
    <t>Bardejov - areál Bardejovských strojární (ZŤS)</t>
  </si>
  <si>
    <t>Vlčkovce - bývalá obaľovačka bitumenových zmesí</t>
  </si>
  <si>
    <t>Banská Štiavnica - halda Nová jama</t>
  </si>
  <si>
    <t>Banská Štiavnica - banský areál Nová Jama</t>
  </si>
  <si>
    <t>Z toho:</t>
  </si>
  <si>
    <t>štátny rozpočet</t>
  </si>
  <si>
    <t>zdroje EÚ</t>
  </si>
  <si>
    <t>Lokalita</t>
  </si>
  <si>
    <t>Košice</t>
  </si>
  <si>
    <t>Zdroje EÚ; vlastné zdroje MH TH/úver</t>
  </si>
  <si>
    <t>Projekty z priorizovaného zásobníka budú v stanovenom poradí realizované podľa charakterov výziev z fondov Európskej Únie a objemov zdrojov v predmetných fondoch.
Časový harmonogram idikuje stav príprav projektov.</t>
  </si>
  <si>
    <t>Martin</t>
  </si>
  <si>
    <t>Žilina</t>
  </si>
  <si>
    <t>2024-2027</t>
  </si>
  <si>
    <t>Bratislava</t>
  </si>
  <si>
    <t>Bratislava, Polianky</t>
  </si>
  <si>
    <t>2024 - 2026</t>
  </si>
  <si>
    <t>2024-2025</t>
  </si>
  <si>
    <t>Bratislava, Dúbravka</t>
  </si>
  <si>
    <t>2024 - 2025</t>
  </si>
  <si>
    <t>2024-2029</t>
  </si>
  <si>
    <t>Zvolen</t>
  </si>
  <si>
    <t xml:space="preserve"> </t>
  </si>
  <si>
    <t>2024 - 2027</t>
  </si>
  <si>
    <t>2025-2026</t>
  </si>
  <si>
    <t>2025 - 2026</t>
  </si>
  <si>
    <t>Trnava</t>
  </si>
  <si>
    <t>2026-2029</t>
  </si>
  <si>
    <t>2026-2028</t>
  </si>
  <si>
    <t>2026-2027</t>
  </si>
  <si>
    <t>ukončené</t>
  </si>
  <si>
    <t>SK/EZ/BS/85, sanačné práce ukončené</t>
  </si>
  <si>
    <t>Podbrezová - bývalá antimónová huta Vajsková</t>
  </si>
  <si>
    <t>2025-2030</t>
  </si>
  <si>
    <t xml:space="preserve">Štátny rozpočet (bežné výdavky), Zdroje EÚ, Spolufinancovanie zo štátneho rozpočtu (bežné výdavky) </t>
  </si>
  <si>
    <t>Budmerice - skládka Mrchovisko</t>
  </si>
  <si>
    <t>Zdroje EÚ, Spolufinancovanie zo štátneho rozpočtu (bežné výdavky)</t>
  </si>
  <si>
    <t>SK/EZ/PK/1977, Nie je k dispozícii rozpis výdavkov po rokoch - prebieha VO</t>
  </si>
  <si>
    <t>SK/EZ/SC/813, Nie je k dispozícii rozpis výdavkov po rokoch - prebieha VO</t>
  </si>
  <si>
    <t>SK/EZ/TT/985, Nie je k dispozícii rozpis výdavkov po rokoch - prebieha VO</t>
  </si>
  <si>
    <t>Načasovanie investície nie je možné posúdiť, kým nebude MH SR určené povinnou osobou.</t>
  </si>
  <si>
    <t>Gbely – zvyšky starých odkalísk</t>
  </si>
  <si>
    <t>Nitra – rušňové depo (Cargo)</t>
  </si>
  <si>
    <t>Zlaté Moravce – rušňové depo</t>
  </si>
  <si>
    <t>Kúty – vrt Kúty 33</t>
  </si>
  <si>
    <t>Pezinok – Rudné bane – odkaliská</t>
  </si>
  <si>
    <t>Trnava – Rušňové depo, Cargo a.s.</t>
  </si>
  <si>
    <t>15-16</t>
  </si>
  <si>
    <t>2021-2026</t>
  </si>
  <si>
    <t>Priemyselný park Handlová</t>
  </si>
  <si>
    <t xml:space="preserve">ŠR, fond spravodlivej transformácie, MHI </t>
  </si>
  <si>
    <t>2022-2027</t>
  </si>
  <si>
    <t>Priemyselný park Horná Streda</t>
  </si>
  <si>
    <t>Transfery v rámci verejnej správy podriadených organizácií za účelom obstarania kapitálových aktív. Vypočítané na základe priemerov za roky 2018-2022 podľa odporúčaní v kapitole 3.2.4. Metodiky prípravy a hodnotenia investičných projektov. kapitálový transfer, údaje kapitálových transferov za rok 2023 neboli v čase aktualizácie dostupné.</t>
  </si>
  <si>
    <t>Obstarávanie kapitálových aktív v rozpočtových organizáciách. Vypočítané na základe priemerov za roky 2018-2022 podľa odporúčaní v kapitole 3.2.4. Metodiky prípravy a hodnotenia investičných projektov. kapitálový transfer, údaje kapitálových transferov za rok 2023 neboli v čase aktualizácie dostupné.</t>
  </si>
  <si>
    <t>Vypočítané na základe priemerov za roky 2018-2022 podľa odporúčaní v kapitole 3.2.4. Metodiky prípravy a hodnotenia investičných projektov. kapitálový transfer, údaje kapitálových transferov za rok 2023 neboli v čase aktualizácie dostupné.</t>
  </si>
  <si>
    <t>Nová TG1 v závode Martin</t>
  </si>
  <si>
    <t>Výstavba technológie na vysoko účinnú kombinovanú výrobu elektriny a tepla ako náhrady za súčasné zdroje v SCZT Západ</t>
  </si>
  <si>
    <t>Výstavba technológie navysoko účinnú kombinovanú výrobu elektriny a tepla ako náhrady za súčasné zdroje v SCZT Východ</t>
  </si>
  <si>
    <t>Zdroj KVET v Teplárni A  a zvýšenie parametrov parných kotlov PK1, PK2, vyvedenie elektrického výkonu</t>
  </si>
  <si>
    <t>Ekologizácia teplárne Žilina - vybudovanie multipalivového kotla a ukončenie uhoľnej prevádzky</t>
  </si>
  <si>
    <t>Rekonštrukcia turbíny TG2</t>
  </si>
  <si>
    <t>Prekládka HV DN 300 Mlynská dolina</t>
  </si>
  <si>
    <t>Rekonštrukcia a modernizácia rozvodov centrálneho zásobovania teplom v meste Martin V. etapa</t>
  </si>
  <si>
    <t>Rozšírenie siete CZT – HV prípojka a OST pre VUJE, a.s. Trnava, Horúcovodné rozvody a OST ŽOS Trnava, a.s., a Horúcovodná prípojka a OST Stavmat Stavebniny, s.r.o. </t>
  </si>
  <si>
    <t>Rekonštrukcia horúcovodného potrubia vetiev Zvolen-Sekier a Zvolen-Zlatý Potok /časť SO 400 HV Rozvod Zvolen-Zlatý Potok a akumulácia tepla</t>
  </si>
  <si>
    <t>Modernizácia rozšírenia HV pre oblasť Dúbravka</t>
  </si>
  <si>
    <t>Rekonštrukcia a modernizácia rozvodov centrálneho zásobovania teplom v meste Martin III. etapa</t>
  </si>
  <si>
    <t>Výmena tepelnej izolácie a oplechovania HV potrubí BA východ napájač JUH, Akumulácia tepelnej energie</t>
  </si>
  <si>
    <t>Zokruhovanie Staré mesto II. etapa</t>
  </si>
  <si>
    <t>Rekonštrukcia horúcovodného potrubia vetiev Zvolen-Sekier a Zvolen-Zlatý Potok /časť SO 300 HV Rozvod Zvolen-Sekier</t>
  </si>
  <si>
    <t>Rekonštrukcia a modernizácia rozvodov centrálneho zásobovania teplom v meste Martin IV. etapa</t>
  </si>
  <si>
    <t>Rekonštrukcia horúcovodného potrubia vetiev Zvolen-Sekier a Zvolen-Zlatý Potok /časť SO 500 HV Rozvod Zvolen-Podborová</t>
  </si>
  <si>
    <t>Horúcovodná prípojka Lieskovská cesta</t>
  </si>
  <si>
    <t>Napojenie sídliska Podhradová na SCZT</t>
  </si>
  <si>
    <t>Zosieťovanie SCZT - Prepojenie sídliska Mier a Ťahanovce</t>
  </si>
  <si>
    <t>Zosieťovanie SCZT - Prepojenie sídliska KVP a Terasa</t>
  </si>
  <si>
    <t>Horúcovodná prípojka pre CONTINENTAL Zvolen</t>
  </si>
  <si>
    <t>Tepelné Čerpadlá - využitie odpadového tela</t>
  </si>
  <si>
    <t>Výstavba technológie na vysoko účinnú kombinovanú výrobu elektriny a tepla ako náhrady za súčasné zdroje v SCZT Západ - Akumulácia</t>
  </si>
  <si>
    <t xml:space="preserve">Stavebné úpravy existujúcich rozvodov tepla a zmena média z parného na horúcovodne - druhá časť, pokračovanie V2 Mesto smer SLOVENA </t>
  </si>
  <si>
    <t>Rekonštrukcia Administratívnej budovy TpA</t>
  </si>
  <si>
    <t xml:space="preserve">Vytesnenie pary II. etapa - Stavebné úpravy existujúcich rozvodov tepla a zmena média z parného na horúcovodné II. etapa – Vetva V2 (AUPARK – ŽT) </t>
  </si>
  <si>
    <t xml:space="preserve">Rekonštrukcia vodného hospodárstva </t>
  </si>
  <si>
    <t>Optimalizácia HV rozvodu Vlčince</t>
  </si>
  <si>
    <t>Nová automatizovaná CHÚV</t>
  </si>
  <si>
    <t>Suchý odber popolčeka</t>
  </si>
  <si>
    <t>Rekultivácia odkaliska</t>
  </si>
  <si>
    <t>Revitalizácia a rekultivácia odkaliska</t>
  </si>
  <si>
    <t>Skládka drevnej štiepky</t>
  </si>
  <si>
    <t>Využitie geotermálnej energie v Košickej kotline</t>
  </si>
  <si>
    <t>Nový zdroj tepla a elektrickej energie - plynové motory a transformátor T10</t>
  </si>
  <si>
    <t>Modernizácia nadzemných častí primárnych napájačov SCZT</t>
  </si>
  <si>
    <t>Rekonštrukcia a modernizácia rozvodov centrálneho zásobovania teplom v meste Martin II. etapa</t>
  </si>
  <si>
    <t>2. časť  - Modernizácia nadzemných častí primárnych napájačov SCZT</t>
  </si>
  <si>
    <t>Akumulácia elektrickej energie (AEE)</t>
  </si>
  <si>
    <t>2022-2028</t>
  </si>
  <si>
    <t>O nás – MH Invest</t>
  </si>
  <si>
    <t>MIRRI - Fond na spravodlivú transformáciu</t>
  </si>
  <si>
    <t>MoF0139220198 | Centrálny register zmlúv (gov.sk)</t>
  </si>
  <si>
    <t>MoF0139220188 | Centrálny register zmlúv (gov.sk)</t>
  </si>
  <si>
    <t>MoF0139220186 | Centrálny register zmlúv (gov.sk)</t>
  </si>
  <si>
    <t>Projekt z 3. kola MF č. 232 010 je vyhodnotený, čakáme na zasadnutie komisie pre schvaľovanie projektu na pôde Environmentálneho fondu.</t>
  </si>
  <si>
    <t>MoF0139220194 | Centrálny register zmlúv (gov.sk)</t>
  </si>
  <si>
    <t>MoF0139M4552 | Centrálny register zmlúv (gov.sk)</t>
  </si>
  <si>
    <t>Projekt z 4.kola MF čaká na ukončenie odborného hodnotenia a podpis zmluvy o NFP</t>
  </si>
  <si>
    <t>MoF0139M4554 | Centrálny register zmlúv (gov.sk)</t>
  </si>
  <si>
    <t>6600000752 | Centrálny register zmlúv (gov.sk)</t>
  </si>
  <si>
    <t>MoF0139M4551 | Centrálny register zmlúv (gov.sk)</t>
  </si>
  <si>
    <t>6600000792 | Centrálny register zmlúv (gov.sk)</t>
  </si>
  <si>
    <t>MoF0139220177 | Centrálny register zmlúv (gov.sk)</t>
  </si>
  <si>
    <t>6600000781 | Centrálny register zmlúv (gov.sk)</t>
  </si>
  <si>
    <t>MoF0139220196 | Centrálny register zmlúv (gov.sk)</t>
  </si>
  <si>
    <t>MoF0139220187 | Centrálny register zmlúv (gov.sk)</t>
  </si>
  <si>
    <t>MoF0139220200 | Centrálny register zmlúv (gov.sk)</t>
  </si>
  <si>
    <t>MoF0139220197 | Centrálny register zmlúv (gov.sk)</t>
  </si>
  <si>
    <t>Poznámky/Zmluvy</t>
  </si>
  <si>
    <t>osved. o význ.invest. (krytie z escrow účtu vo výške 28,2 mil. eur)</t>
  </si>
  <si>
    <t>osved. o význ.invest., (vklad do ZI vo výške 2 mil. eur)</t>
  </si>
  <si>
    <t>nezáväzné, časť krytá z vlastných zdrojov (presun z escrow účtu vo výške 1,4 mil. eur), uzn. vlády 421/2023</t>
  </si>
  <si>
    <t>Nepokyté</t>
  </si>
  <si>
    <t>pozastavené. memorandum, odobratie osved. o význ.invest. - znova udelená priorita podľa metodiky</t>
  </si>
  <si>
    <t>nezáväzné, časť krytá z vlastných zdrojov (presun z escrow účtu vo výške 1,4 mil. eur), uzn. vlády 421/2024</t>
  </si>
  <si>
    <t>nezáväzné, časť krytá z vlastných zdrojov (presun z escrow účtu vo výške 1,4 mil. eur), uzn. vlády 421/2025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</si>
</sst>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Segoe UI Semilight"/>
      <family val="2"/>
      <charset val="238"/>
    </font>
    <font>
      <b/>
      <sz val="10"/>
      <name val="Segoe UI Semilight"/>
      <family val="2"/>
      <charset val="238"/>
    </font>
    <font>
      <i/>
      <sz val="8"/>
      <color theme="0" tint="-0.499984740745262"/>
      <name val="Segoe UI Semilight"/>
      <family val="2"/>
      <charset val="238"/>
    </font>
    <font>
      <b/>
      <i/>
      <sz val="8"/>
      <color theme="0" tint="-0.499984740745262"/>
      <name val="Segoe UI Semilight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Segoe UI Semilight"/>
      <family val="2"/>
      <charset val="238"/>
    </font>
    <font>
      <sz val="11"/>
      <name val="Segoe UI Semilight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/>
      <top style="thin">
        <color theme="6"/>
      </top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12" fillId="0" borderId="0"/>
    <xf numFmtId="0" fontId="6" fillId="0" borderId="0"/>
    <xf numFmtId="0" fontId="1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/>
    <xf numFmtId="0" fontId="4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4" fillId="5" borderId="0" xfId="0" applyFont="1" applyFill="1"/>
    <xf numFmtId="0" fontId="4" fillId="0" borderId="5" xfId="0" applyFont="1" applyBorder="1"/>
    <xf numFmtId="0" fontId="8" fillId="0" borderId="0" xfId="0" applyFont="1"/>
    <xf numFmtId="164" fontId="8" fillId="0" borderId="0" xfId="1" applyNumberFormat="1" applyFont="1"/>
    <xf numFmtId="0" fontId="9" fillId="3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/>
    </xf>
    <xf numFmtId="2" fontId="10" fillId="4" borderId="3" xfId="0" applyNumberFormat="1" applyFont="1" applyFill="1" applyBorder="1" applyAlignment="1">
      <alignment horizontal="left" vertical="top" wrapText="1"/>
    </xf>
    <xf numFmtId="2" fontId="11" fillId="4" borderId="3" xfId="0" applyNumberFormat="1" applyFont="1" applyFill="1" applyBorder="1" applyAlignment="1">
      <alignment horizontal="left" vertical="top" wrapText="1"/>
    </xf>
    <xf numFmtId="0" fontId="8" fillId="0" borderId="0" xfId="0" applyFont="1" applyAlignment="1"/>
    <xf numFmtId="0" fontId="8" fillId="0" borderId="0" xfId="0" applyFont="1" applyFill="1"/>
    <xf numFmtId="164" fontId="8" fillId="0" borderId="0" xfId="1" applyNumberFormat="1" applyFont="1" applyFill="1"/>
    <xf numFmtId="0" fontId="8" fillId="0" borderId="0" xfId="0" applyFont="1" applyFill="1" applyAlignment="1"/>
    <xf numFmtId="0" fontId="0" fillId="0" borderId="0" xfId="0" applyFill="1"/>
    <xf numFmtId="0" fontId="4" fillId="0" borderId="0" xfId="0" applyFont="1" applyAlignment="1">
      <alignment vertical="center" wrapText="1"/>
    </xf>
    <xf numFmtId="0" fontId="13" fillId="0" borderId="0" xfId="2" applyFont="1"/>
    <xf numFmtId="0" fontId="8" fillId="0" borderId="0" xfId="2" applyFont="1"/>
    <xf numFmtId="0" fontId="8" fillId="0" borderId="0" xfId="2" applyFont="1" applyAlignment="1">
      <alignment wrapText="1"/>
    </xf>
    <xf numFmtId="165" fontId="13" fillId="0" borderId="0" xfId="2" applyNumberFormat="1" applyFont="1"/>
    <xf numFmtId="165" fontId="13" fillId="0" borderId="0" xfId="2" applyNumberFormat="1" applyFont="1" applyAlignment="1"/>
    <xf numFmtId="0" fontId="8" fillId="0" borderId="0" xfId="2" applyFont="1" applyAlignment="1">
      <alignment horizontal="right"/>
    </xf>
    <xf numFmtId="0" fontId="4" fillId="0" borderId="0" xfId="0" applyFont="1" applyFill="1" applyAlignment="1">
      <alignment vertical="center" wrapText="1"/>
    </xf>
    <xf numFmtId="165" fontId="14" fillId="0" borderId="0" xfId="2" applyNumberFormat="1" applyFont="1" applyFill="1"/>
    <xf numFmtId="0" fontId="13" fillId="0" borderId="0" xfId="0" applyFont="1" applyAlignment="1">
      <alignment horizontal="right"/>
    </xf>
    <xf numFmtId="0" fontId="13" fillId="0" borderId="0" xfId="0" applyFont="1"/>
    <xf numFmtId="0" fontId="3" fillId="0" borderId="0" xfId="0" applyFont="1"/>
    <xf numFmtId="165" fontId="3" fillId="0" borderId="0" xfId="0" applyNumberFormat="1" applyFont="1" applyAlignment="1"/>
    <xf numFmtId="165" fontId="3" fillId="0" borderId="0" xfId="0" applyNumberFormat="1" applyFont="1" applyFill="1" applyBorder="1" applyAlignment="1"/>
    <xf numFmtId="165" fontId="3" fillId="0" borderId="0" xfId="0" applyNumberFormat="1" applyFont="1" applyBorder="1"/>
    <xf numFmtId="165" fontId="3" fillId="2" borderId="0" xfId="0" applyNumberFormat="1" applyFont="1" applyFill="1" applyBorder="1" applyAlignment="1"/>
    <xf numFmtId="165" fontId="3" fillId="0" borderId="0" xfId="0" applyNumberFormat="1" applyFont="1" applyFill="1" applyBorder="1"/>
    <xf numFmtId="0" fontId="3" fillId="0" borderId="0" xfId="0" applyFont="1" applyFill="1"/>
    <xf numFmtId="0" fontId="3" fillId="0" borderId="0" xfId="2" applyFont="1"/>
    <xf numFmtId="0" fontId="3" fillId="0" borderId="0" xfId="2" applyFont="1" applyFill="1"/>
    <xf numFmtId="165" fontId="3" fillId="0" borderId="0" xfId="2" applyNumberFormat="1" applyFont="1"/>
    <xf numFmtId="0" fontId="3" fillId="6" borderId="0" xfId="2" applyFont="1" applyFill="1"/>
    <xf numFmtId="0" fontId="3" fillId="6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65" fontId="3" fillId="5" borderId="0" xfId="2" applyNumberFormat="1" applyFont="1" applyFill="1"/>
    <xf numFmtId="0" fontId="3" fillId="0" borderId="0" xfId="2" applyFont="1" applyFill="1" applyAlignment="1"/>
    <xf numFmtId="0" fontId="3" fillId="0" borderId="0" xfId="2" applyFont="1" applyAlignment="1"/>
    <xf numFmtId="165" fontId="3" fillId="0" borderId="0" xfId="2" applyNumberFormat="1" applyFont="1" applyAlignment="1">
      <alignment horizontal="right"/>
    </xf>
    <xf numFmtId="165" fontId="3" fillId="0" borderId="0" xfId="3" applyNumberFormat="1" applyFont="1" applyBorder="1" applyAlignment="1">
      <alignment horizontal="right" vertic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165" fontId="3" fillId="0" borderId="0" xfId="2" applyNumberFormat="1" applyFont="1" applyFill="1"/>
    <xf numFmtId="165" fontId="3" fillId="0" borderId="0" xfId="2" applyNumberFormat="1" applyFont="1" applyFill="1" applyAlignment="1"/>
    <xf numFmtId="0" fontId="3" fillId="0" borderId="0" xfId="2" applyFont="1" applyFill="1" applyAlignment="1">
      <alignment wrapText="1"/>
    </xf>
    <xf numFmtId="0" fontId="3" fillId="0" borderId="0" xfId="2" applyFont="1" applyAlignment="1">
      <alignment wrapText="1"/>
    </xf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/>
    <xf numFmtId="3" fontId="3" fillId="0" borderId="0" xfId="2" applyNumberFormat="1" applyFont="1"/>
    <xf numFmtId="0" fontId="15" fillId="0" borderId="0" xfId="0" applyFont="1"/>
    <xf numFmtId="0" fontId="15" fillId="0" borderId="0" xfId="0" applyFont="1" applyAlignment="1">
      <alignment vertical="center" wrapText="1"/>
    </xf>
    <xf numFmtId="165" fontId="3" fillId="0" borderId="0" xfId="0" applyNumberFormat="1" applyFont="1" applyFill="1"/>
    <xf numFmtId="0" fontId="15" fillId="0" borderId="0" xfId="0" applyFont="1" applyFill="1" applyAlignment="1">
      <alignment vertical="center" wrapText="1"/>
    </xf>
    <xf numFmtId="0" fontId="3" fillId="0" borderId="0" xfId="0" applyFont="1" applyFill="1" applyAlignment="1"/>
    <xf numFmtId="165" fontId="8" fillId="0" borderId="0" xfId="0" applyNumberFormat="1" applyFont="1" applyFill="1"/>
    <xf numFmtId="0" fontId="16" fillId="0" borderId="0" xfId="4"/>
    <xf numFmtId="0" fontId="13" fillId="0" borderId="0" xfId="2" applyFont="1" applyFill="1"/>
    <xf numFmtId="0" fontId="3" fillId="0" borderId="0" xfId="0" applyFont="1" applyAlignment="1">
      <alignment wrapText="1"/>
    </xf>
    <xf numFmtId="0" fontId="13" fillId="0" borderId="0" xfId="0" applyFont="1" applyAlignment="1">
      <alignment wrapText="1"/>
    </xf>
    <xf numFmtId="1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 wrapText="1"/>
    </xf>
    <xf numFmtId="165" fontId="3" fillId="2" borderId="0" xfId="0" applyNumberFormat="1" applyFont="1" applyFill="1" applyBorder="1" applyAlignment="1">
      <alignment horizontal="center"/>
    </xf>
    <xf numFmtId="0" fontId="1" fillId="0" borderId="0" xfId="2" applyFont="1"/>
    <xf numFmtId="0" fontId="1" fillId="0" borderId="0" xfId="2" applyFont="1" applyFill="1"/>
  </cellXfs>
  <cellStyles count="5">
    <cellStyle name="Hypertextové prepojenie" xfId="4" builtinId="8"/>
    <cellStyle name="Mena" xfId="1" builtinId="4"/>
    <cellStyle name="Normálna" xfId="0" builtinId="0"/>
    <cellStyle name="Normálna 2" xfId="2"/>
    <cellStyle name="Normálna 2 2" xfId="3"/>
  </cellStyles>
  <dxfs count="11"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uľka1" displayName="Tabuľka1" ref="A1:M429" totalsRowShown="0" headerRowDxfId="10" dataDxfId="8" headerRowBorderDxfId="9">
  <autoFilter ref="A1:M429"/>
  <tableColumns count="13">
    <tableColumn id="1" name="Kapitola" dataDxfId="7"/>
    <tableColumn id="2" name="Organizácia" dataDxfId="6"/>
    <tableColumn id="3" name="Priorita" dataDxfId="5"/>
    <tableColumn id="4" name="Názov projektu" dataDxfId="4"/>
    <tableColumn id="5" name="Oblasť" dataDxfId="3"/>
    <tableColumn id="10" name="Fáza"/>
    <tableColumn id="15" name="Suma výdavkov v €" dataDxfId="2"/>
    <tableColumn id="8" name="Rok"/>
    <tableColumn id="9" name="Zdroj financovania"/>
    <tableColumn id="14" name="Zazmluvnený projekt"/>
    <tableColumn id="12" name="Zmluva - link"/>
    <tableColumn id="11" name="Komentár" dataDxfId="1"/>
    <tableColumn id="6" name="Stĺpec1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hinvest.sk/o-na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30"/>
  <sheetViews>
    <sheetView tabSelected="1" topLeftCell="A40" zoomScale="74" zoomScaleNormal="74" workbookViewId="0">
      <selection activeCell="E27" sqref="E27"/>
    </sheetView>
  </sheetViews>
  <sheetFormatPr defaultRowHeight="14.5" x14ac:dyDescent="0.35"/>
  <cols>
    <col min="1" max="5" width="17.1796875" customWidth="1"/>
    <col min="6" max="6" width="23.453125" customWidth="1"/>
    <col min="7" max="8" width="17.1796875" customWidth="1"/>
    <col min="9" max="9" width="21.36328125" customWidth="1"/>
    <col min="10" max="12" width="17.1796875" customWidth="1"/>
    <col min="13" max="13" width="14.81640625" customWidth="1"/>
  </cols>
  <sheetData>
    <row r="1" spans="1:17" ht="27" customHeight="1" thickBot="1" x14ac:dyDescent="0.4">
      <c r="A1" s="14" t="s">
        <v>0</v>
      </c>
      <c r="B1" s="14" t="s">
        <v>1</v>
      </c>
      <c r="C1" s="14" t="s">
        <v>5</v>
      </c>
      <c r="D1" s="14" t="s">
        <v>2</v>
      </c>
      <c r="E1" s="14" t="s">
        <v>3</v>
      </c>
      <c r="F1" s="14" t="s">
        <v>46</v>
      </c>
      <c r="G1" s="14" t="s">
        <v>41</v>
      </c>
      <c r="H1" s="14" t="s">
        <v>6</v>
      </c>
      <c r="I1" s="14" t="s">
        <v>35</v>
      </c>
      <c r="J1" s="14" t="s">
        <v>38</v>
      </c>
      <c r="K1" s="14" t="s">
        <v>44</v>
      </c>
      <c r="L1" s="14" t="s">
        <v>39</v>
      </c>
      <c r="M1" s="3" t="s">
        <v>75</v>
      </c>
    </row>
    <row r="2" spans="1:17" ht="47.25" customHeight="1" x14ac:dyDescent="0.35">
      <c r="A2" s="15" t="s">
        <v>62</v>
      </c>
      <c r="B2" s="16" t="s">
        <v>7</v>
      </c>
      <c r="C2" s="15" t="s">
        <v>8</v>
      </c>
      <c r="D2" s="15" t="s">
        <v>45</v>
      </c>
      <c r="E2" s="15" t="s">
        <v>63</v>
      </c>
      <c r="F2" s="15" t="s">
        <v>64</v>
      </c>
      <c r="G2" s="17"/>
      <c r="H2" s="18" t="s">
        <v>40</v>
      </c>
      <c r="I2" s="15" t="s">
        <v>65</v>
      </c>
      <c r="J2" s="15" t="s">
        <v>66</v>
      </c>
      <c r="K2" s="15" t="s">
        <v>43</v>
      </c>
      <c r="L2" s="15"/>
      <c r="M2" s="2"/>
    </row>
    <row r="3" spans="1:17" ht="16.5" x14ac:dyDescent="0.45">
      <c r="A3" s="12" t="s">
        <v>11</v>
      </c>
      <c r="B3" s="12" t="s">
        <v>52</v>
      </c>
      <c r="C3" s="12">
        <v>1</v>
      </c>
      <c r="D3" s="12" t="s">
        <v>74</v>
      </c>
      <c r="E3" s="12" t="s">
        <v>59</v>
      </c>
      <c r="F3" s="12" t="s">
        <v>50</v>
      </c>
      <c r="G3" s="13">
        <v>26953900</v>
      </c>
      <c r="H3" s="12" t="s">
        <v>29</v>
      </c>
      <c r="I3" s="12" t="s">
        <v>73</v>
      </c>
      <c r="J3" s="12"/>
      <c r="K3" s="12"/>
      <c r="L3" s="26" t="s">
        <v>238</v>
      </c>
      <c r="M3" s="2"/>
    </row>
    <row r="4" spans="1:17" ht="16.5" x14ac:dyDescent="0.45">
      <c r="A4" s="12" t="s">
        <v>11</v>
      </c>
      <c r="B4" s="12" t="s">
        <v>52</v>
      </c>
      <c r="C4" s="12">
        <v>1</v>
      </c>
      <c r="D4" s="12" t="s">
        <v>74</v>
      </c>
      <c r="E4" s="12" t="s">
        <v>59</v>
      </c>
      <c r="F4" s="12" t="s">
        <v>50</v>
      </c>
      <c r="G4" s="13">
        <v>742607</v>
      </c>
      <c r="H4" s="12">
        <v>2024</v>
      </c>
      <c r="I4" s="12" t="s">
        <v>73</v>
      </c>
      <c r="J4" s="12"/>
      <c r="K4" s="12"/>
      <c r="L4" s="26" t="s">
        <v>238</v>
      </c>
      <c r="M4" s="2"/>
    </row>
    <row r="5" spans="1:17" ht="16.5" x14ac:dyDescent="0.45">
      <c r="A5" s="12" t="s">
        <v>11</v>
      </c>
      <c r="B5" s="12" t="s">
        <v>52</v>
      </c>
      <c r="C5" s="12">
        <v>1</v>
      </c>
      <c r="D5" s="12" t="s">
        <v>74</v>
      </c>
      <c r="E5" s="12" t="s">
        <v>59</v>
      </c>
      <c r="F5" s="12" t="s">
        <v>50</v>
      </c>
      <c r="G5" s="13">
        <v>0</v>
      </c>
      <c r="H5" s="12">
        <v>2025</v>
      </c>
      <c r="I5" s="12" t="s">
        <v>73</v>
      </c>
      <c r="J5" s="12"/>
      <c r="K5" s="12"/>
      <c r="L5" s="26" t="s">
        <v>238</v>
      </c>
      <c r="M5" s="2"/>
    </row>
    <row r="6" spans="1:17" ht="16.5" x14ac:dyDescent="0.45">
      <c r="A6" s="12" t="s">
        <v>11</v>
      </c>
      <c r="B6" s="12" t="s">
        <v>52</v>
      </c>
      <c r="C6" s="12">
        <v>2</v>
      </c>
      <c r="D6" s="12" t="s">
        <v>166</v>
      </c>
      <c r="E6" s="12" t="s">
        <v>59</v>
      </c>
      <c r="F6" s="12" t="s">
        <v>50</v>
      </c>
      <c r="G6" s="13">
        <v>1000000</v>
      </c>
      <c r="H6" s="12">
        <v>2024</v>
      </c>
      <c r="I6" s="12" t="s">
        <v>56</v>
      </c>
      <c r="J6" s="12"/>
      <c r="K6" s="12"/>
      <c r="L6" s="26" t="s">
        <v>236</v>
      </c>
      <c r="M6" s="63"/>
    </row>
    <row r="7" spans="1:17" ht="16.5" x14ac:dyDescent="0.45">
      <c r="A7" s="12" t="s">
        <v>11</v>
      </c>
      <c r="B7" s="12" t="s">
        <v>52</v>
      </c>
      <c r="C7" s="12">
        <v>2</v>
      </c>
      <c r="D7" s="12" t="s">
        <v>166</v>
      </c>
      <c r="E7" s="12" t="s">
        <v>59</v>
      </c>
      <c r="F7" s="12" t="s">
        <v>50</v>
      </c>
      <c r="G7" s="13">
        <v>0</v>
      </c>
      <c r="H7" s="12">
        <v>2025</v>
      </c>
      <c r="I7" s="12" t="s">
        <v>56</v>
      </c>
      <c r="J7" s="12"/>
      <c r="K7" s="12"/>
      <c r="L7" s="26" t="s">
        <v>239</v>
      </c>
      <c r="M7" s="63"/>
    </row>
    <row r="8" spans="1:17" ht="16.5" x14ac:dyDescent="0.45">
      <c r="A8" s="12" t="s">
        <v>11</v>
      </c>
      <c r="B8" s="12" t="s">
        <v>52</v>
      </c>
      <c r="C8" s="12">
        <v>2</v>
      </c>
      <c r="D8" s="12" t="s">
        <v>166</v>
      </c>
      <c r="E8" s="12" t="s">
        <v>59</v>
      </c>
      <c r="F8" s="12" t="s">
        <v>50</v>
      </c>
      <c r="G8" s="13">
        <v>0</v>
      </c>
      <c r="H8" s="12">
        <v>2026</v>
      </c>
      <c r="I8" s="12" t="s">
        <v>56</v>
      </c>
      <c r="J8" s="12"/>
      <c r="K8" s="12"/>
      <c r="L8" s="26" t="s">
        <v>240</v>
      </c>
      <c r="M8" s="63"/>
    </row>
    <row r="9" spans="1:17" ht="16.5" x14ac:dyDescent="0.45">
      <c r="A9" s="12" t="s">
        <v>11</v>
      </c>
      <c r="B9" s="12" t="s">
        <v>52</v>
      </c>
      <c r="C9" s="12">
        <v>3</v>
      </c>
      <c r="D9" s="12" t="s">
        <v>169</v>
      </c>
      <c r="E9" s="2" t="s">
        <v>59</v>
      </c>
      <c r="F9" s="12" t="s">
        <v>50</v>
      </c>
      <c r="G9" s="13">
        <v>13821233</v>
      </c>
      <c r="H9" s="12">
        <v>2024</v>
      </c>
      <c r="I9" s="12" t="s">
        <v>73</v>
      </c>
      <c r="J9" s="12"/>
      <c r="K9" s="12"/>
      <c r="L9" s="26" t="s">
        <v>234</v>
      </c>
      <c r="M9" s="2"/>
    </row>
    <row r="10" spans="1:17" ht="16.5" x14ac:dyDescent="0.45">
      <c r="A10" s="12" t="s">
        <v>11</v>
      </c>
      <c r="B10" s="12" t="s">
        <v>52</v>
      </c>
      <c r="C10" s="12">
        <v>3</v>
      </c>
      <c r="D10" s="12" t="s">
        <v>169</v>
      </c>
      <c r="E10" s="2" t="s">
        <v>59</v>
      </c>
      <c r="F10" s="12" t="s">
        <v>50</v>
      </c>
      <c r="G10" s="13">
        <v>13152880</v>
      </c>
      <c r="H10" s="12">
        <v>2025</v>
      </c>
      <c r="I10" s="12" t="s">
        <v>73</v>
      </c>
      <c r="J10" s="12"/>
      <c r="K10" s="12"/>
      <c r="L10" s="26" t="s">
        <v>234</v>
      </c>
      <c r="M10" s="2"/>
    </row>
    <row r="11" spans="1:17" ht="16.5" x14ac:dyDescent="0.45">
      <c r="A11" s="12" t="s">
        <v>11</v>
      </c>
      <c r="B11" s="12" t="s">
        <v>52</v>
      </c>
      <c r="C11" s="12">
        <v>3</v>
      </c>
      <c r="D11" s="12" t="s">
        <v>169</v>
      </c>
      <c r="E11" s="2" t="s">
        <v>59</v>
      </c>
      <c r="F11" s="12" t="s">
        <v>50</v>
      </c>
      <c r="G11" s="13">
        <v>1287600</v>
      </c>
      <c r="H11" s="12">
        <v>2026</v>
      </c>
      <c r="I11" s="12" t="s">
        <v>73</v>
      </c>
      <c r="J11" s="12"/>
      <c r="K11" s="12"/>
      <c r="L11" s="26" t="s">
        <v>234</v>
      </c>
      <c r="M11" s="2"/>
    </row>
    <row r="12" spans="1:17" ht="16.5" x14ac:dyDescent="0.45">
      <c r="A12" s="20" t="s">
        <v>11</v>
      </c>
      <c r="B12" s="20" t="s">
        <v>11</v>
      </c>
      <c r="C12" s="20">
        <v>1</v>
      </c>
      <c r="D12" s="20" t="s">
        <v>149</v>
      </c>
      <c r="E12" s="20" t="s">
        <v>60</v>
      </c>
      <c r="F12" s="20" t="s">
        <v>48</v>
      </c>
      <c r="G12" s="65">
        <v>1025666.6666666667</v>
      </c>
      <c r="H12" s="20">
        <v>2025</v>
      </c>
      <c r="I12" s="20" t="s">
        <v>36</v>
      </c>
      <c r="J12" s="12"/>
      <c r="K12" s="12"/>
      <c r="L12" s="41" t="s">
        <v>113</v>
      </c>
      <c r="M12" s="24"/>
      <c r="N12" s="19"/>
      <c r="O12" s="19"/>
      <c r="P12" s="19"/>
      <c r="Q12" s="19"/>
    </row>
    <row r="13" spans="1:17" ht="16.5" x14ac:dyDescent="0.45">
      <c r="A13" s="20" t="s">
        <v>11</v>
      </c>
      <c r="B13" s="20" t="s">
        <v>11</v>
      </c>
      <c r="C13" s="20">
        <v>1</v>
      </c>
      <c r="D13" s="20" t="s">
        <v>149</v>
      </c>
      <c r="E13" s="20" t="s">
        <v>60</v>
      </c>
      <c r="F13" s="20" t="s">
        <v>48</v>
      </c>
      <c r="G13" s="65">
        <v>181000</v>
      </c>
      <c r="H13" s="20">
        <v>2025</v>
      </c>
      <c r="I13" s="20" t="s">
        <v>56</v>
      </c>
      <c r="J13" s="12"/>
      <c r="K13" s="12"/>
      <c r="L13" s="41" t="s">
        <v>113</v>
      </c>
      <c r="M13" s="64"/>
      <c r="N13" s="19"/>
      <c r="O13" s="19"/>
      <c r="P13" s="19"/>
      <c r="Q13" s="19"/>
    </row>
    <row r="14" spans="1:17" ht="16.5" x14ac:dyDescent="0.45">
      <c r="A14" s="20" t="s">
        <v>11</v>
      </c>
      <c r="B14" s="20" t="s">
        <v>11</v>
      </c>
      <c r="C14" s="20">
        <v>1</v>
      </c>
      <c r="D14" s="20" t="s">
        <v>149</v>
      </c>
      <c r="E14" s="20" t="s">
        <v>60</v>
      </c>
      <c r="F14" s="20" t="s">
        <v>48</v>
      </c>
      <c r="G14" s="65">
        <v>1025666.6666666667</v>
      </c>
      <c r="H14" s="20">
        <v>2026</v>
      </c>
      <c r="I14" s="20" t="s">
        <v>36</v>
      </c>
      <c r="J14" s="12"/>
      <c r="K14" s="12"/>
      <c r="L14" s="41" t="s">
        <v>113</v>
      </c>
      <c r="M14" s="64"/>
      <c r="N14" s="19"/>
      <c r="O14" s="19"/>
      <c r="P14" s="19"/>
      <c r="Q14" s="19"/>
    </row>
    <row r="15" spans="1:17" ht="16.5" x14ac:dyDescent="0.45">
      <c r="A15" s="20" t="s">
        <v>11</v>
      </c>
      <c r="B15" s="20" t="s">
        <v>11</v>
      </c>
      <c r="C15" s="20">
        <v>1</v>
      </c>
      <c r="D15" s="20" t="s">
        <v>149</v>
      </c>
      <c r="E15" s="20" t="s">
        <v>60</v>
      </c>
      <c r="F15" s="20" t="s">
        <v>48</v>
      </c>
      <c r="G15" s="65">
        <v>181000</v>
      </c>
      <c r="H15" s="20">
        <v>2026</v>
      </c>
      <c r="I15" s="20" t="s">
        <v>56</v>
      </c>
      <c r="J15" s="12"/>
      <c r="K15" s="12"/>
      <c r="L15" s="41" t="s">
        <v>113</v>
      </c>
      <c r="M15" s="24"/>
      <c r="N15" s="19"/>
      <c r="O15" s="19"/>
      <c r="P15" s="19"/>
      <c r="Q15" s="19"/>
    </row>
    <row r="16" spans="1:17" ht="16.5" x14ac:dyDescent="0.45">
      <c r="A16" s="20" t="s">
        <v>11</v>
      </c>
      <c r="B16" s="20" t="s">
        <v>11</v>
      </c>
      <c r="C16" s="20">
        <v>1</v>
      </c>
      <c r="D16" s="20" t="s">
        <v>149</v>
      </c>
      <c r="E16" s="20" t="s">
        <v>60</v>
      </c>
      <c r="F16" s="20" t="s">
        <v>48</v>
      </c>
      <c r="G16" s="65">
        <v>1025666.6666666667</v>
      </c>
      <c r="H16" s="20">
        <v>2027</v>
      </c>
      <c r="I16" s="20" t="s">
        <v>36</v>
      </c>
      <c r="J16" s="12"/>
      <c r="K16" s="12"/>
      <c r="L16" s="41" t="s">
        <v>113</v>
      </c>
      <c r="M16" s="64"/>
      <c r="N16" s="19"/>
      <c r="O16" s="19"/>
      <c r="P16" s="19"/>
      <c r="Q16" s="19"/>
    </row>
    <row r="17" spans="1:17" ht="16.5" x14ac:dyDescent="0.45">
      <c r="A17" s="20" t="s">
        <v>11</v>
      </c>
      <c r="B17" s="20" t="s">
        <v>11</v>
      </c>
      <c r="C17" s="20">
        <v>1</v>
      </c>
      <c r="D17" s="20" t="s">
        <v>149</v>
      </c>
      <c r="E17" s="20" t="s">
        <v>60</v>
      </c>
      <c r="F17" s="20" t="s">
        <v>48</v>
      </c>
      <c r="G17" s="65">
        <v>181000</v>
      </c>
      <c r="H17" s="20">
        <v>2027</v>
      </c>
      <c r="I17" s="20" t="s">
        <v>56</v>
      </c>
      <c r="J17" s="12"/>
      <c r="K17" s="12"/>
      <c r="L17" s="41" t="s">
        <v>113</v>
      </c>
      <c r="M17" s="64"/>
      <c r="N17" s="19"/>
      <c r="O17" s="19"/>
      <c r="P17" s="19"/>
      <c r="Q17" s="19"/>
    </row>
    <row r="18" spans="1:17" ht="16.5" x14ac:dyDescent="0.45">
      <c r="A18" s="20" t="s">
        <v>11</v>
      </c>
      <c r="B18" s="20" t="s">
        <v>11</v>
      </c>
      <c r="C18" s="20">
        <v>1</v>
      </c>
      <c r="D18" s="20" t="s">
        <v>149</v>
      </c>
      <c r="E18" s="20" t="s">
        <v>60</v>
      </c>
      <c r="F18" s="20" t="s">
        <v>48</v>
      </c>
      <c r="G18" s="65">
        <v>1025666.6666666667</v>
      </c>
      <c r="H18" s="20">
        <v>2028</v>
      </c>
      <c r="I18" s="20" t="s">
        <v>36</v>
      </c>
      <c r="J18" s="12"/>
      <c r="K18" s="12"/>
      <c r="L18" s="41" t="s">
        <v>113</v>
      </c>
      <c r="M18" s="64"/>
      <c r="N18" s="19"/>
      <c r="O18" s="19"/>
      <c r="P18" s="19"/>
      <c r="Q18" s="19"/>
    </row>
    <row r="19" spans="1:17" ht="16.5" x14ac:dyDescent="0.45">
      <c r="A19" s="20" t="s">
        <v>11</v>
      </c>
      <c r="B19" s="20" t="s">
        <v>11</v>
      </c>
      <c r="C19" s="20">
        <v>1</v>
      </c>
      <c r="D19" s="20" t="s">
        <v>149</v>
      </c>
      <c r="E19" s="20" t="s">
        <v>60</v>
      </c>
      <c r="F19" s="20" t="s">
        <v>48</v>
      </c>
      <c r="G19" s="65">
        <v>181000</v>
      </c>
      <c r="H19" s="20">
        <v>2028</v>
      </c>
      <c r="I19" s="20" t="s">
        <v>56</v>
      </c>
      <c r="J19" s="12"/>
      <c r="K19" s="12"/>
      <c r="L19" s="41" t="s">
        <v>113</v>
      </c>
      <c r="M19" s="64"/>
      <c r="N19" s="19"/>
      <c r="O19" s="19"/>
      <c r="P19" s="19"/>
      <c r="Q19" s="19"/>
    </row>
    <row r="20" spans="1:17" ht="16.5" x14ac:dyDescent="0.45">
      <c r="A20" s="20" t="s">
        <v>11</v>
      </c>
      <c r="B20" s="20" t="s">
        <v>11</v>
      </c>
      <c r="C20" s="20">
        <v>1</v>
      </c>
      <c r="D20" s="20" t="s">
        <v>149</v>
      </c>
      <c r="E20" s="20" t="s">
        <v>60</v>
      </c>
      <c r="F20" s="20" t="s">
        <v>48</v>
      </c>
      <c r="G20" s="65">
        <v>1025666.6666666667</v>
      </c>
      <c r="H20" s="20" t="s">
        <v>42</v>
      </c>
      <c r="I20" s="20" t="s">
        <v>36</v>
      </c>
      <c r="J20" s="12"/>
      <c r="K20" s="12"/>
      <c r="L20" s="41" t="s">
        <v>113</v>
      </c>
      <c r="M20" s="64"/>
      <c r="N20" s="19"/>
      <c r="O20" s="19"/>
      <c r="P20" s="19"/>
      <c r="Q20" s="19"/>
    </row>
    <row r="21" spans="1:17" ht="16.5" x14ac:dyDescent="0.45">
      <c r="A21" s="20" t="s">
        <v>11</v>
      </c>
      <c r="B21" s="20" t="s">
        <v>11</v>
      </c>
      <c r="C21" s="20">
        <v>1</v>
      </c>
      <c r="D21" s="20" t="s">
        <v>149</v>
      </c>
      <c r="E21" s="20" t="s">
        <v>60</v>
      </c>
      <c r="F21" s="20" t="s">
        <v>48</v>
      </c>
      <c r="G21" s="65">
        <v>181000</v>
      </c>
      <c r="H21" s="20" t="s">
        <v>42</v>
      </c>
      <c r="I21" s="20" t="s">
        <v>56</v>
      </c>
      <c r="J21" s="12"/>
      <c r="K21" s="12"/>
      <c r="L21" s="41" t="s">
        <v>113</v>
      </c>
      <c r="M21" s="64"/>
      <c r="N21" s="19"/>
      <c r="O21" s="19"/>
      <c r="P21" s="19"/>
      <c r="Q21" s="19"/>
    </row>
    <row r="22" spans="1:17" ht="16.5" x14ac:dyDescent="0.45">
      <c r="A22" s="20" t="s">
        <v>11</v>
      </c>
      <c r="B22" s="20" t="s">
        <v>11</v>
      </c>
      <c r="C22" s="20">
        <v>2</v>
      </c>
      <c r="D22" s="20" t="s">
        <v>152</v>
      </c>
      <c r="E22" s="20" t="s">
        <v>60</v>
      </c>
      <c r="F22" s="20" t="s">
        <v>48</v>
      </c>
      <c r="G22" s="21">
        <v>864166.66666666663</v>
      </c>
      <c r="H22" s="20">
        <v>2024</v>
      </c>
      <c r="I22" s="20" t="s">
        <v>36</v>
      </c>
      <c r="J22" s="12"/>
      <c r="K22" s="12"/>
      <c r="L22" s="41" t="s">
        <v>154</v>
      </c>
      <c r="M22" s="24"/>
      <c r="N22" s="19"/>
      <c r="O22" s="19"/>
      <c r="P22" s="19"/>
      <c r="Q22" s="19"/>
    </row>
    <row r="23" spans="1:17" s="23" customFormat="1" ht="16.5" x14ac:dyDescent="0.45">
      <c r="A23" s="20" t="s">
        <v>11</v>
      </c>
      <c r="B23" s="20" t="s">
        <v>11</v>
      </c>
      <c r="C23" s="20">
        <v>2</v>
      </c>
      <c r="D23" s="20" t="s">
        <v>152</v>
      </c>
      <c r="E23" s="20" t="s">
        <v>60</v>
      </c>
      <c r="F23" s="20" t="s">
        <v>48</v>
      </c>
      <c r="G23" s="21">
        <v>152500</v>
      </c>
      <c r="H23" s="20">
        <v>2024</v>
      </c>
      <c r="I23" s="20" t="s">
        <v>56</v>
      </c>
      <c r="J23" s="20"/>
      <c r="K23" s="20"/>
      <c r="L23" s="41" t="s">
        <v>154</v>
      </c>
      <c r="M23" s="24"/>
      <c r="N23" s="22"/>
      <c r="O23" s="22"/>
      <c r="P23" s="22"/>
      <c r="Q23" s="22"/>
    </row>
    <row r="24" spans="1:17" ht="16.5" x14ac:dyDescent="0.45">
      <c r="A24" s="20" t="s">
        <v>11</v>
      </c>
      <c r="B24" s="20" t="s">
        <v>11</v>
      </c>
      <c r="C24" s="20">
        <v>2</v>
      </c>
      <c r="D24" s="20" t="s">
        <v>152</v>
      </c>
      <c r="E24" s="20" t="s">
        <v>60</v>
      </c>
      <c r="F24" s="20" t="s">
        <v>48</v>
      </c>
      <c r="G24" s="21">
        <v>864166.66666666663</v>
      </c>
      <c r="H24" s="20">
        <v>2025</v>
      </c>
      <c r="I24" s="20" t="s">
        <v>36</v>
      </c>
      <c r="J24" s="12"/>
      <c r="K24" s="12"/>
      <c r="L24" s="41" t="s">
        <v>154</v>
      </c>
      <c r="M24" s="24"/>
      <c r="N24" s="19"/>
      <c r="O24" s="19"/>
      <c r="P24" s="19"/>
      <c r="Q24" s="19"/>
    </row>
    <row r="25" spans="1:17" ht="16.5" x14ac:dyDescent="0.45">
      <c r="A25" s="20" t="s">
        <v>11</v>
      </c>
      <c r="B25" s="20" t="s">
        <v>11</v>
      </c>
      <c r="C25" s="20">
        <v>2</v>
      </c>
      <c r="D25" s="20" t="s">
        <v>152</v>
      </c>
      <c r="E25" s="20" t="s">
        <v>60</v>
      </c>
      <c r="F25" s="20" t="s">
        <v>48</v>
      </c>
      <c r="G25" s="21">
        <v>152500</v>
      </c>
      <c r="H25" s="20">
        <v>2025</v>
      </c>
      <c r="I25" s="20" t="s">
        <v>56</v>
      </c>
      <c r="J25" s="12"/>
      <c r="K25" s="12"/>
      <c r="L25" s="41" t="s">
        <v>154</v>
      </c>
      <c r="M25" s="24"/>
      <c r="N25" s="19"/>
      <c r="O25" s="19"/>
      <c r="P25" s="19"/>
      <c r="Q25" s="19"/>
    </row>
    <row r="26" spans="1:17" ht="16.5" x14ac:dyDescent="0.45">
      <c r="A26" s="20" t="s">
        <v>11</v>
      </c>
      <c r="B26" s="20" t="s">
        <v>11</v>
      </c>
      <c r="C26" s="20">
        <v>2</v>
      </c>
      <c r="D26" s="20" t="s">
        <v>152</v>
      </c>
      <c r="E26" s="20" t="s">
        <v>60</v>
      </c>
      <c r="F26" s="20" t="s">
        <v>48</v>
      </c>
      <c r="G26" s="21">
        <v>864166.66666666663</v>
      </c>
      <c r="H26" s="20">
        <v>2026</v>
      </c>
      <c r="I26" s="20" t="s">
        <v>36</v>
      </c>
      <c r="J26" s="12"/>
      <c r="K26" s="12"/>
      <c r="L26" s="41" t="s">
        <v>154</v>
      </c>
      <c r="M26" s="64"/>
      <c r="N26" s="19"/>
      <c r="O26" s="19"/>
      <c r="P26" s="19"/>
      <c r="Q26" s="19"/>
    </row>
    <row r="27" spans="1:17" ht="16.5" x14ac:dyDescent="0.45">
      <c r="A27" s="20" t="s">
        <v>11</v>
      </c>
      <c r="B27" s="20" t="s">
        <v>11</v>
      </c>
      <c r="C27" s="20">
        <v>2</v>
      </c>
      <c r="D27" s="20" t="s">
        <v>152</v>
      </c>
      <c r="E27" s="20" t="s">
        <v>60</v>
      </c>
      <c r="F27" s="20" t="s">
        <v>48</v>
      </c>
      <c r="G27" s="21">
        <v>152500</v>
      </c>
      <c r="H27" s="20">
        <v>2026</v>
      </c>
      <c r="I27" s="20" t="s">
        <v>56</v>
      </c>
      <c r="J27" s="12"/>
      <c r="K27" s="12"/>
      <c r="L27" s="41" t="s">
        <v>154</v>
      </c>
      <c r="M27" s="64"/>
      <c r="N27" s="19"/>
      <c r="O27" s="19"/>
      <c r="P27" s="19"/>
      <c r="Q27" s="19"/>
    </row>
    <row r="28" spans="1:17" ht="16.5" x14ac:dyDescent="0.45">
      <c r="A28" s="20" t="s">
        <v>11</v>
      </c>
      <c r="B28" s="20" t="s">
        <v>11</v>
      </c>
      <c r="C28" s="20">
        <v>2</v>
      </c>
      <c r="D28" s="20" t="s">
        <v>152</v>
      </c>
      <c r="E28" s="20" t="s">
        <v>60</v>
      </c>
      <c r="F28" s="20" t="s">
        <v>48</v>
      </c>
      <c r="G28" s="21">
        <v>864166.66666666663</v>
      </c>
      <c r="H28" s="20">
        <v>2027</v>
      </c>
      <c r="I28" s="20" t="s">
        <v>36</v>
      </c>
      <c r="J28" s="12"/>
      <c r="K28" s="12"/>
      <c r="L28" s="41" t="s">
        <v>154</v>
      </c>
      <c r="M28" s="64"/>
      <c r="N28" s="19"/>
      <c r="O28" s="19"/>
      <c r="P28" s="19"/>
      <c r="Q28" s="19"/>
    </row>
    <row r="29" spans="1:17" ht="16.5" x14ac:dyDescent="0.45">
      <c r="A29" s="20" t="s">
        <v>11</v>
      </c>
      <c r="B29" s="20" t="s">
        <v>11</v>
      </c>
      <c r="C29" s="20">
        <v>2</v>
      </c>
      <c r="D29" s="20" t="s">
        <v>152</v>
      </c>
      <c r="E29" s="20" t="s">
        <v>60</v>
      </c>
      <c r="F29" s="20" t="s">
        <v>48</v>
      </c>
      <c r="G29" s="21">
        <v>152500</v>
      </c>
      <c r="H29" s="20">
        <v>2028</v>
      </c>
      <c r="I29" s="20" t="s">
        <v>56</v>
      </c>
      <c r="J29" s="12"/>
      <c r="K29" s="12"/>
      <c r="L29" s="41" t="s">
        <v>154</v>
      </c>
      <c r="M29" s="64"/>
      <c r="N29" s="19"/>
      <c r="O29" s="19"/>
      <c r="P29" s="19"/>
      <c r="Q29" s="19"/>
    </row>
    <row r="30" spans="1:17" ht="16.5" x14ac:dyDescent="0.45">
      <c r="A30" s="20" t="s">
        <v>11</v>
      </c>
      <c r="B30" s="20" t="s">
        <v>11</v>
      </c>
      <c r="C30" s="20">
        <v>2</v>
      </c>
      <c r="D30" s="20" t="s">
        <v>152</v>
      </c>
      <c r="E30" s="20" t="s">
        <v>60</v>
      </c>
      <c r="F30" s="20" t="s">
        <v>48</v>
      </c>
      <c r="G30" s="21">
        <v>864166.66666666663</v>
      </c>
      <c r="H30" s="20" t="s">
        <v>42</v>
      </c>
      <c r="I30" s="20" t="s">
        <v>36</v>
      </c>
      <c r="J30" s="12"/>
      <c r="K30" s="12"/>
      <c r="L30" s="41" t="s">
        <v>154</v>
      </c>
      <c r="M30" s="64"/>
      <c r="N30" s="19"/>
      <c r="O30" s="19"/>
      <c r="P30" s="19"/>
      <c r="Q30" s="19"/>
    </row>
    <row r="31" spans="1:17" ht="16.5" x14ac:dyDescent="0.45">
      <c r="A31" s="20" t="s">
        <v>11</v>
      </c>
      <c r="B31" s="20" t="s">
        <v>11</v>
      </c>
      <c r="C31" s="20">
        <v>2</v>
      </c>
      <c r="D31" s="20" t="s">
        <v>152</v>
      </c>
      <c r="E31" s="20" t="s">
        <v>60</v>
      </c>
      <c r="F31" s="20" t="s">
        <v>48</v>
      </c>
      <c r="G31" s="21">
        <v>152500</v>
      </c>
      <c r="H31" s="20" t="s">
        <v>42</v>
      </c>
      <c r="I31" s="20" t="s">
        <v>56</v>
      </c>
      <c r="J31" s="12"/>
      <c r="K31" s="12"/>
      <c r="L31" s="41" t="s">
        <v>154</v>
      </c>
      <c r="M31" s="64"/>
      <c r="N31" s="19"/>
      <c r="O31" s="19"/>
      <c r="P31" s="19"/>
      <c r="Q31" s="19"/>
    </row>
    <row r="32" spans="1:17" ht="16.5" x14ac:dyDescent="0.45">
      <c r="A32" s="20" t="s">
        <v>11</v>
      </c>
      <c r="B32" s="20" t="s">
        <v>11</v>
      </c>
      <c r="C32" s="20">
        <v>3</v>
      </c>
      <c r="D32" s="20" t="s">
        <v>116</v>
      </c>
      <c r="E32" s="20" t="s">
        <v>60</v>
      </c>
      <c r="F32" s="20" t="s">
        <v>48</v>
      </c>
      <c r="G32" s="21">
        <v>53125</v>
      </c>
      <c r="H32" s="20">
        <v>2024</v>
      </c>
      <c r="I32" s="20" t="s">
        <v>36</v>
      </c>
      <c r="J32" s="20"/>
      <c r="K32" s="20"/>
      <c r="L32" s="67" t="s">
        <v>155</v>
      </c>
      <c r="M32" s="24"/>
      <c r="N32" s="19"/>
      <c r="O32" s="19"/>
      <c r="P32" s="19"/>
      <c r="Q32" s="19"/>
    </row>
    <row r="33" spans="1:17" ht="16.5" x14ac:dyDescent="0.45">
      <c r="A33" s="20" t="s">
        <v>11</v>
      </c>
      <c r="B33" s="20" t="s">
        <v>11</v>
      </c>
      <c r="C33" s="20">
        <v>3</v>
      </c>
      <c r="D33" s="20" t="s">
        <v>116</v>
      </c>
      <c r="E33" s="20" t="s">
        <v>60</v>
      </c>
      <c r="F33" s="20" t="s">
        <v>48</v>
      </c>
      <c r="G33" s="21">
        <v>9375</v>
      </c>
      <c r="H33" s="20">
        <v>2024</v>
      </c>
      <c r="I33" s="20" t="s">
        <v>56</v>
      </c>
      <c r="J33" s="20"/>
      <c r="K33" s="20"/>
      <c r="L33" s="67" t="s">
        <v>155</v>
      </c>
      <c r="M33" s="24"/>
      <c r="N33" s="19"/>
      <c r="O33" s="19"/>
      <c r="P33" s="19"/>
      <c r="Q33" s="19"/>
    </row>
    <row r="34" spans="1:17" ht="16.5" x14ac:dyDescent="0.45">
      <c r="A34" s="20" t="s">
        <v>11</v>
      </c>
      <c r="B34" s="20" t="s">
        <v>11</v>
      </c>
      <c r="C34" s="20">
        <v>3</v>
      </c>
      <c r="D34" s="20" t="s">
        <v>116</v>
      </c>
      <c r="E34" s="20" t="s">
        <v>60</v>
      </c>
      <c r="F34" s="20" t="s">
        <v>48</v>
      </c>
      <c r="G34" s="21">
        <v>53125</v>
      </c>
      <c r="H34" s="20">
        <v>2025</v>
      </c>
      <c r="I34" s="20" t="s">
        <v>36</v>
      </c>
      <c r="J34" s="20"/>
      <c r="K34" s="20"/>
      <c r="L34" s="67" t="s">
        <v>155</v>
      </c>
      <c r="M34" s="24"/>
      <c r="N34" s="19"/>
      <c r="O34" s="19"/>
      <c r="P34" s="19"/>
      <c r="Q34" s="19"/>
    </row>
    <row r="35" spans="1:17" ht="16.5" x14ac:dyDescent="0.45">
      <c r="A35" s="20" t="s">
        <v>11</v>
      </c>
      <c r="B35" s="20" t="s">
        <v>11</v>
      </c>
      <c r="C35" s="20">
        <v>3</v>
      </c>
      <c r="D35" s="20" t="s">
        <v>116</v>
      </c>
      <c r="E35" s="20" t="s">
        <v>60</v>
      </c>
      <c r="F35" s="20" t="s">
        <v>48</v>
      </c>
      <c r="G35" s="21">
        <v>9375</v>
      </c>
      <c r="H35" s="20">
        <v>2025</v>
      </c>
      <c r="I35" s="20" t="s">
        <v>56</v>
      </c>
      <c r="J35" s="20"/>
      <c r="K35" s="20"/>
      <c r="L35" s="67" t="s">
        <v>155</v>
      </c>
      <c r="M35" s="24"/>
      <c r="N35" s="19"/>
      <c r="O35" s="19"/>
      <c r="P35" s="19"/>
      <c r="Q35" s="19"/>
    </row>
    <row r="36" spans="1:17" ht="16.5" x14ac:dyDescent="0.45">
      <c r="A36" s="20" t="s">
        <v>11</v>
      </c>
      <c r="B36" s="20" t="s">
        <v>11</v>
      </c>
      <c r="C36" s="20">
        <v>3</v>
      </c>
      <c r="D36" s="20" t="s">
        <v>116</v>
      </c>
      <c r="E36" s="20" t="s">
        <v>60</v>
      </c>
      <c r="F36" s="20" t="s">
        <v>48</v>
      </c>
      <c r="G36" s="21">
        <v>53125</v>
      </c>
      <c r="H36" s="20">
        <v>2026</v>
      </c>
      <c r="I36" s="20" t="s">
        <v>36</v>
      </c>
      <c r="J36" s="20"/>
      <c r="K36" s="20"/>
      <c r="L36" s="67" t="s">
        <v>155</v>
      </c>
      <c r="M36" s="31"/>
      <c r="N36" s="19"/>
      <c r="O36" s="19"/>
      <c r="P36" s="19"/>
      <c r="Q36" s="19"/>
    </row>
    <row r="37" spans="1:17" ht="16.5" x14ac:dyDescent="0.45">
      <c r="A37" s="20" t="s">
        <v>11</v>
      </c>
      <c r="B37" s="20" t="s">
        <v>11</v>
      </c>
      <c r="C37" s="20">
        <v>3</v>
      </c>
      <c r="D37" s="20" t="s">
        <v>116</v>
      </c>
      <c r="E37" s="20" t="s">
        <v>60</v>
      </c>
      <c r="F37" s="20" t="s">
        <v>48</v>
      </c>
      <c r="G37" s="21">
        <v>9375</v>
      </c>
      <c r="H37" s="20">
        <v>2026</v>
      </c>
      <c r="I37" s="20" t="s">
        <v>56</v>
      </c>
      <c r="J37" s="20"/>
      <c r="K37" s="20"/>
      <c r="L37" s="67" t="s">
        <v>155</v>
      </c>
      <c r="M37" s="31"/>
      <c r="N37" s="19"/>
      <c r="O37" s="19"/>
      <c r="P37" s="19"/>
      <c r="Q37" s="19"/>
    </row>
    <row r="38" spans="1:17" ht="16.5" x14ac:dyDescent="0.45">
      <c r="A38" s="20" t="s">
        <v>11</v>
      </c>
      <c r="B38" s="20" t="s">
        <v>11</v>
      </c>
      <c r="C38" s="20">
        <v>3</v>
      </c>
      <c r="D38" s="20" t="s">
        <v>116</v>
      </c>
      <c r="E38" s="20" t="s">
        <v>60</v>
      </c>
      <c r="F38" s="20" t="s">
        <v>48</v>
      </c>
      <c r="G38" s="21">
        <v>53125</v>
      </c>
      <c r="H38" s="20">
        <v>2027</v>
      </c>
      <c r="I38" s="20" t="s">
        <v>36</v>
      </c>
      <c r="J38" s="20"/>
      <c r="K38" s="20"/>
      <c r="L38" s="67" t="s">
        <v>155</v>
      </c>
      <c r="M38" s="31"/>
      <c r="N38" s="19"/>
      <c r="O38" s="19"/>
      <c r="P38" s="19"/>
      <c r="Q38" s="19"/>
    </row>
    <row r="39" spans="1:17" ht="16.5" x14ac:dyDescent="0.45">
      <c r="A39" s="20" t="s">
        <v>11</v>
      </c>
      <c r="B39" s="20" t="s">
        <v>11</v>
      </c>
      <c r="C39" s="20">
        <v>3</v>
      </c>
      <c r="D39" s="20" t="s">
        <v>116</v>
      </c>
      <c r="E39" s="20" t="s">
        <v>60</v>
      </c>
      <c r="F39" s="20" t="s">
        <v>48</v>
      </c>
      <c r="G39" s="21">
        <v>9375</v>
      </c>
      <c r="H39" s="20">
        <v>2027</v>
      </c>
      <c r="I39" s="20" t="s">
        <v>56</v>
      </c>
      <c r="J39" s="20"/>
      <c r="K39" s="20"/>
      <c r="L39" s="67" t="s">
        <v>155</v>
      </c>
      <c r="M39" s="31"/>
      <c r="N39" s="19"/>
      <c r="O39" s="19"/>
      <c r="P39" s="19"/>
      <c r="Q39" s="19"/>
    </row>
    <row r="40" spans="1:17" ht="16.5" x14ac:dyDescent="0.45">
      <c r="A40" s="20" t="s">
        <v>11</v>
      </c>
      <c r="B40" s="20" t="s">
        <v>11</v>
      </c>
      <c r="C40" s="20">
        <v>3</v>
      </c>
      <c r="D40" s="20" t="s">
        <v>116</v>
      </c>
      <c r="E40" s="20" t="s">
        <v>60</v>
      </c>
      <c r="F40" s="20" t="s">
        <v>48</v>
      </c>
      <c r="G40" s="21">
        <v>53125</v>
      </c>
      <c r="H40" s="20">
        <v>2028</v>
      </c>
      <c r="I40" s="20" t="s">
        <v>36</v>
      </c>
      <c r="J40" s="20"/>
      <c r="K40" s="20"/>
      <c r="L40" s="67" t="s">
        <v>155</v>
      </c>
      <c r="M40" s="66"/>
      <c r="N40" s="19"/>
      <c r="O40" s="19"/>
      <c r="P40" s="19"/>
      <c r="Q40" s="19"/>
    </row>
    <row r="41" spans="1:17" ht="16.5" x14ac:dyDescent="0.45">
      <c r="A41" s="20" t="s">
        <v>11</v>
      </c>
      <c r="B41" s="20" t="s">
        <v>11</v>
      </c>
      <c r="C41" s="20">
        <v>3</v>
      </c>
      <c r="D41" s="20" t="s">
        <v>116</v>
      </c>
      <c r="E41" s="20" t="s">
        <v>60</v>
      </c>
      <c r="F41" s="20" t="s">
        <v>48</v>
      </c>
      <c r="G41" s="21">
        <v>9375</v>
      </c>
      <c r="H41" s="20">
        <v>2028</v>
      </c>
      <c r="I41" s="20" t="s">
        <v>56</v>
      </c>
      <c r="J41" s="20"/>
      <c r="K41" s="20"/>
      <c r="L41" s="67" t="s">
        <v>155</v>
      </c>
      <c r="M41" s="66"/>
      <c r="N41" s="19"/>
      <c r="O41" s="19"/>
      <c r="P41" s="19"/>
      <c r="Q41" s="19"/>
    </row>
    <row r="42" spans="1:17" ht="16.5" x14ac:dyDescent="0.45">
      <c r="A42" s="20" t="s">
        <v>11</v>
      </c>
      <c r="B42" s="20" t="s">
        <v>11</v>
      </c>
      <c r="C42" s="20">
        <v>3</v>
      </c>
      <c r="D42" s="20" t="s">
        <v>116</v>
      </c>
      <c r="E42" s="20" t="s">
        <v>60</v>
      </c>
      <c r="F42" s="20" t="s">
        <v>48</v>
      </c>
      <c r="G42" s="21">
        <v>53125</v>
      </c>
      <c r="H42" s="20" t="s">
        <v>42</v>
      </c>
      <c r="I42" s="20" t="s">
        <v>36</v>
      </c>
      <c r="J42" s="20"/>
      <c r="K42" s="20"/>
      <c r="L42" s="67" t="s">
        <v>155</v>
      </c>
      <c r="M42" s="66"/>
      <c r="N42" s="19"/>
      <c r="O42" s="19"/>
      <c r="P42" s="19"/>
      <c r="Q42" s="19"/>
    </row>
    <row r="43" spans="1:17" ht="16.5" x14ac:dyDescent="0.45">
      <c r="A43" s="20" t="s">
        <v>11</v>
      </c>
      <c r="B43" s="20" t="s">
        <v>11</v>
      </c>
      <c r="C43" s="20">
        <v>3</v>
      </c>
      <c r="D43" s="20" t="s">
        <v>116</v>
      </c>
      <c r="E43" s="20" t="s">
        <v>60</v>
      </c>
      <c r="F43" s="20" t="s">
        <v>48</v>
      </c>
      <c r="G43" s="21">
        <v>9375</v>
      </c>
      <c r="H43" s="20" t="s">
        <v>42</v>
      </c>
      <c r="I43" s="20" t="s">
        <v>56</v>
      </c>
      <c r="J43" s="20"/>
      <c r="K43" s="20"/>
      <c r="L43" s="67" t="s">
        <v>155</v>
      </c>
      <c r="M43" s="66"/>
      <c r="N43" s="19"/>
      <c r="O43" s="19"/>
      <c r="P43" s="19"/>
      <c r="Q43" s="19"/>
    </row>
    <row r="44" spans="1:17" ht="16.5" customHeight="1" x14ac:dyDescent="0.45">
      <c r="A44" s="12" t="s">
        <v>11</v>
      </c>
      <c r="B44" s="12" t="s">
        <v>55</v>
      </c>
      <c r="C44" s="12" t="s">
        <v>57</v>
      </c>
      <c r="D44" s="12" t="s">
        <v>70</v>
      </c>
      <c r="E44" s="12" t="s">
        <v>59</v>
      </c>
      <c r="F44" s="12" t="s">
        <v>49</v>
      </c>
      <c r="G44" s="13">
        <v>88629556</v>
      </c>
      <c r="H44" s="12" t="s">
        <v>29</v>
      </c>
      <c r="I44" s="12" t="s">
        <v>73</v>
      </c>
      <c r="J44" s="12"/>
      <c r="K44" s="12"/>
      <c r="L44" s="27" t="s">
        <v>97</v>
      </c>
      <c r="M44" s="24"/>
    </row>
    <row r="45" spans="1:17" ht="15" customHeight="1" x14ac:dyDescent="0.45">
      <c r="A45" s="12" t="s">
        <v>11</v>
      </c>
      <c r="B45" s="12" t="s">
        <v>55</v>
      </c>
      <c r="C45" s="12" t="s">
        <v>57</v>
      </c>
      <c r="D45" s="12" t="s">
        <v>70</v>
      </c>
      <c r="E45" s="12" t="s">
        <v>59</v>
      </c>
      <c r="F45" s="12" t="s">
        <v>49</v>
      </c>
      <c r="G45" s="13">
        <v>114399795</v>
      </c>
      <c r="H45" s="12">
        <v>2024</v>
      </c>
      <c r="I45" s="12" t="s">
        <v>73</v>
      </c>
      <c r="J45" s="12"/>
      <c r="K45" s="12"/>
      <c r="L45" s="27" t="s">
        <v>97</v>
      </c>
      <c r="M45" s="24"/>
    </row>
    <row r="46" spans="1:17" ht="16" customHeight="1" x14ac:dyDescent="0.45">
      <c r="A46" s="12" t="s">
        <v>11</v>
      </c>
      <c r="B46" s="12" t="s">
        <v>55</v>
      </c>
      <c r="C46" s="12" t="s">
        <v>57</v>
      </c>
      <c r="D46" s="12" t="s">
        <v>70</v>
      </c>
      <c r="E46" s="12" t="s">
        <v>59</v>
      </c>
      <c r="F46" s="12" t="s">
        <v>49</v>
      </c>
      <c r="G46" s="13">
        <v>177910335</v>
      </c>
      <c r="H46" s="12">
        <v>2025</v>
      </c>
      <c r="I46" s="12" t="s">
        <v>73</v>
      </c>
      <c r="J46" s="12"/>
      <c r="K46" s="12"/>
      <c r="L46" s="27" t="s">
        <v>97</v>
      </c>
      <c r="M46" s="24"/>
    </row>
    <row r="47" spans="1:17" ht="17.5" customHeight="1" x14ac:dyDescent="0.45">
      <c r="A47" s="12" t="s">
        <v>11</v>
      </c>
      <c r="B47" s="12" t="s">
        <v>55</v>
      </c>
      <c r="C47" s="12" t="s">
        <v>57</v>
      </c>
      <c r="D47" s="12" t="s">
        <v>70</v>
      </c>
      <c r="E47" s="12" t="s">
        <v>59</v>
      </c>
      <c r="F47" s="12" t="s">
        <v>49</v>
      </c>
      <c r="G47" s="13">
        <v>114156700</v>
      </c>
      <c r="H47" s="12">
        <v>2026</v>
      </c>
      <c r="I47" s="12" t="s">
        <v>73</v>
      </c>
      <c r="J47" s="12"/>
      <c r="K47" s="12"/>
      <c r="L47" s="27" t="s">
        <v>97</v>
      </c>
      <c r="M47" s="24"/>
    </row>
    <row r="48" spans="1:17" ht="17.5" customHeight="1" x14ac:dyDescent="0.45">
      <c r="A48" s="12" t="s">
        <v>11</v>
      </c>
      <c r="B48" s="12" t="s">
        <v>55</v>
      </c>
      <c r="C48" s="12" t="s">
        <v>57</v>
      </c>
      <c r="D48" s="12" t="s">
        <v>70</v>
      </c>
      <c r="E48" s="12" t="s">
        <v>59</v>
      </c>
      <c r="F48" s="12" t="s">
        <v>49</v>
      </c>
      <c r="G48" s="13">
        <v>7830120</v>
      </c>
      <c r="H48" s="12">
        <v>2027</v>
      </c>
      <c r="I48" s="12" t="s">
        <v>73</v>
      </c>
      <c r="J48" s="12"/>
      <c r="K48" s="12"/>
      <c r="L48" s="27" t="s">
        <v>97</v>
      </c>
      <c r="M48" s="24"/>
    </row>
    <row r="49" spans="1:13" ht="16" customHeight="1" x14ac:dyDescent="0.45">
      <c r="A49" s="12" t="s">
        <v>11</v>
      </c>
      <c r="B49" s="12" t="s">
        <v>55</v>
      </c>
      <c r="C49" s="12" t="s">
        <v>57</v>
      </c>
      <c r="D49" s="12" t="s">
        <v>70</v>
      </c>
      <c r="E49" s="12" t="s">
        <v>59</v>
      </c>
      <c r="F49" s="12" t="s">
        <v>49</v>
      </c>
      <c r="G49" s="13">
        <v>7171600</v>
      </c>
      <c r="H49" s="12">
        <v>2028</v>
      </c>
      <c r="I49" s="12" t="s">
        <v>73</v>
      </c>
      <c r="J49" s="12"/>
      <c r="K49" s="12"/>
      <c r="L49" s="27" t="s">
        <v>97</v>
      </c>
      <c r="M49" s="24"/>
    </row>
    <row r="50" spans="1:13" ht="17" customHeight="1" x14ac:dyDescent="0.45">
      <c r="A50" s="12" t="s">
        <v>11</v>
      </c>
      <c r="B50" s="12" t="s">
        <v>55</v>
      </c>
      <c r="C50" s="12" t="s">
        <v>57</v>
      </c>
      <c r="D50" s="12" t="s">
        <v>70</v>
      </c>
      <c r="E50" s="12" t="s">
        <v>59</v>
      </c>
      <c r="F50" s="12" t="s">
        <v>49</v>
      </c>
      <c r="G50" s="13">
        <v>7151600</v>
      </c>
      <c r="H50" s="12" t="s">
        <v>42</v>
      </c>
      <c r="I50" s="12" t="s">
        <v>73</v>
      </c>
      <c r="J50" s="12"/>
      <c r="K50" s="12"/>
      <c r="L50" s="27" t="s">
        <v>97</v>
      </c>
      <c r="M50" s="24"/>
    </row>
    <row r="51" spans="1:13" ht="16.5" x14ac:dyDescent="0.45">
      <c r="A51" s="12" t="s">
        <v>11</v>
      </c>
      <c r="B51" s="20" t="s">
        <v>11</v>
      </c>
      <c r="C51" s="12" t="s">
        <v>58</v>
      </c>
      <c r="D51" s="12" t="s">
        <v>71</v>
      </c>
      <c r="E51" s="12" t="s">
        <v>72</v>
      </c>
      <c r="F51" s="12" t="s">
        <v>49</v>
      </c>
      <c r="G51" s="21">
        <v>7592595.7260000007</v>
      </c>
      <c r="H51" s="12" t="s">
        <v>29</v>
      </c>
      <c r="I51" s="12" t="s">
        <v>32</v>
      </c>
      <c r="J51" s="12"/>
      <c r="K51" s="12"/>
      <c r="L51" s="35" t="s">
        <v>172</v>
      </c>
      <c r="M51" s="24"/>
    </row>
    <row r="52" spans="1:13" ht="16.5" x14ac:dyDescent="0.45">
      <c r="A52" s="12" t="s">
        <v>11</v>
      </c>
      <c r="B52" s="20" t="s">
        <v>11</v>
      </c>
      <c r="C52" s="12" t="s">
        <v>58</v>
      </c>
      <c r="D52" s="12" t="s">
        <v>71</v>
      </c>
      <c r="E52" s="12" t="s">
        <v>72</v>
      </c>
      <c r="F52" s="12" t="s">
        <v>49</v>
      </c>
      <c r="G52" s="21">
        <v>7592595.7260000007</v>
      </c>
      <c r="H52" s="12">
        <v>2024</v>
      </c>
      <c r="I52" s="12" t="s">
        <v>32</v>
      </c>
      <c r="J52" s="12"/>
      <c r="K52" s="12"/>
      <c r="L52" s="35" t="s">
        <v>172</v>
      </c>
      <c r="M52" s="24"/>
    </row>
    <row r="53" spans="1:13" ht="16.5" x14ac:dyDescent="0.45">
      <c r="A53" s="12" t="s">
        <v>11</v>
      </c>
      <c r="B53" s="20" t="s">
        <v>11</v>
      </c>
      <c r="C53" s="12" t="s">
        <v>58</v>
      </c>
      <c r="D53" s="12" t="s">
        <v>71</v>
      </c>
      <c r="E53" s="12" t="s">
        <v>72</v>
      </c>
      <c r="F53" s="12" t="s">
        <v>49</v>
      </c>
      <c r="G53" s="21">
        <v>7592595.7260000007</v>
      </c>
      <c r="H53" s="12">
        <v>2025</v>
      </c>
      <c r="I53" s="12" t="s">
        <v>32</v>
      </c>
      <c r="J53" s="12"/>
      <c r="K53" s="12"/>
      <c r="L53" s="35" t="s">
        <v>172</v>
      </c>
      <c r="M53" s="24"/>
    </row>
    <row r="54" spans="1:13" ht="16.5" x14ac:dyDescent="0.45">
      <c r="A54" s="12" t="s">
        <v>11</v>
      </c>
      <c r="B54" s="20" t="s">
        <v>11</v>
      </c>
      <c r="C54" s="12" t="s">
        <v>58</v>
      </c>
      <c r="D54" s="12" t="s">
        <v>71</v>
      </c>
      <c r="E54" s="12" t="s">
        <v>72</v>
      </c>
      <c r="F54" s="12" t="s">
        <v>49</v>
      </c>
      <c r="G54" s="21">
        <v>7592595.7260000007</v>
      </c>
      <c r="H54" s="12">
        <v>2026</v>
      </c>
      <c r="I54" s="12" t="s">
        <v>32</v>
      </c>
      <c r="J54" s="12"/>
      <c r="K54" s="12"/>
      <c r="L54" s="35" t="s">
        <v>172</v>
      </c>
      <c r="M54" s="24"/>
    </row>
    <row r="55" spans="1:13" ht="16.5" x14ac:dyDescent="0.45">
      <c r="A55" s="12" t="s">
        <v>11</v>
      </c>
      <c r="B55" s="20" t="s">
        <v>11</v>
      </c>
      <c r="C55" s="12" t="s">
        <v>58</v>
      </c>
      <c r="D55" s="12" t="s">
        <v>71</v>
      </c>
      <c r="E55" s="12" t="s">
        <v>72</v>
      </c>
      <c r="F55" s="12" t="s">
        <v>49</v>
      </c>
      <c r="G55" s="21">
        <v>7592595.7260000007</v>
      </c>
      <c r="H55" s="12">
        <v>2027</v>
      </c>
      <c r="I55" s="12" t="s">
        <v>32</v>
      </c>
      <c r="J55" s="12"/>
      <c r="K55" s="12"/>
      <c r="L55" s="35" t="s">
        <v>172</v>
      </c>
      <c r="M55" s="24"/>
    </row>
    <row r="56" spans="1:13" ht="16.5" x14ac:dyDescent="0.45">
      <c r="A56" s="12" t="s">
        <v>11</v>
      </c>
      <c r="B56" s="20" t="s">
        <v>11</v>
      </c>
      <c r="C56" s="12" t="s">
        <v>58</v>
      </c>
      <c r="D56" s="12" t="s">
        <v>71</v>
      </c>
      <c r="E56" s="12" t="s">
        <v>72</v>
      </c>
      <c r="F56" s="12" t="s">
        <v>49</v>
      </c>
      <c r="G56" s="21">
        <v>7592595.7260000007</v>
      </c>
      <c r="H56" s="12">
        <v>2028</v>
      </c>
      <c r="I56" s="12" t="s">
        <v>32</v>
      </c>
      <c r="J56" s="12"/>
      <c r="K56" s="12"/>
      <c r="L56" s="35" t="s">
        <v>172</v>
      </c>
      <c r="M56" s="24"/>
    </row>
    <row r="57" spans="1:13" ht="16.5" x14ac:dyDescent="0.45">
      <c r="A57" s="12" t="s">
        <v>11</v>
      </c>
      <c r="B57" s="20" t="s">
        <v>11</v>
      </c>
      <c r="C57" s="12" t="s">
        <v>58</v>
      </c>
      <c r="D57" s="12" t="s">
        <v>71</v>
      </c>
      <c r="E57" s="12" t="s">
        <v>72</v>
      </c>
      <c r="F57" s="12" t="s">
        <v>49</v>
      </c>
      <c r="G57" s="21">
        <v>7592595.7260000007</v>
      </c>
      <c r="H57" s="12" t="s">
        <v>42</v>
      </c>
      <c r="I57" s="12" t="s">
        <v>32</v>
      </c>
      <c r="J57" s="12"/>
      <c r="K57" s="12"/>
      <c r="L57" s="35" t="s">
        <v>172</v>
      </c>
      <c r="M57" s="64"/>
    </row>
    <row r="58" spans="1:13" ht="16.5" x14ac:dyDescent="0.45">
      <c r="A58" s="12" t="s">
        <v>11</v>
      </c>
      <c r="B58" s="12" t="s">
        <v>11</v>
      </c>
      <c r="C58" s="12" t="s">
        <v>58</v>
      </c>
      <c r="D58" s="12" t="s">
        <v>76</v>
      </c>
      <c r="E58" s="12" t="s">
        <v>72</v>
      </c>
      <c r="F58" s="12" t="s">
        <v>49</v>
      </c>
      <c r="G58" s="68">
        <v>37408617.563999996</v>
      </c>
      <c r="H58" s="12" t="s">
        <v>29</v>
      </c>
      <c r="I58" s="12" t="s">
        <v>32</v>
      </c>
      <c r="J58" s="12"/>
      <c r="K58" s="12"/>
      <c r="L58" s="35" t="s">
        <v>172</v>
      </c>
      <c r="M58" s="24"/>
    </row>
    <row r="59" spans="1:13" ht="16.5" x14ac:dyDescent="0.45">
      <c r="A59" s="12" t="s">
        <v>11</v>
      </c>
      <c r="B59" s="12" t="s">
        <v>11</v>
      </c>
      <c r="C59" s="12" t="s">
        <v>58</v>
      </c>
      <c r="D59" s="12" t="s">
        <v>76</v>
      </c>
      <c r="E59" s="12" t="s">
        <v>72</v>
      </c>
      <c r="F59" s="12" t="s">
        <v>49</v>
      </c>
      <c r="G59" s="68">
        <v>37408617.563999996</v>
      </c>
      <c r="H59" s="12">
        <v>2024</v>
      </c>
      <c r="I59" s="12" t="s">
        <v>32</v>
      </c>
      <c r="J59" s="12"/>
      <c r="K59" s="12"/>
      <c r="L59" s="35" t="s">
        <v>172</v>
      </c>
      <c r="M59" s="24"/>
    </row>
    <row r="60" spans="1:13" ht="16.5" x14ac:dyDescent="0.45">
      <c r="A60" s="12" t="s">
        <v>11</v>
      </c>
      <c r="B60" s="12" t="s">
        <v>11</v>
      </c>
      <c r="C60" s="12" t="s">
        <v>58</v>
      </c>
      <c r="D60" s="12" t="s">
        <v>76</v>
      </c>
      <c r="E60" s="12" t="s">
        <v>72</v>
      </c>
      <c r="F60" s="12" t="s">
        <v>49</v>
      </c>
      <c r="G60" s="68">
        <v>37408617.563999996</v>
      </c>
      <c r="H60" s="12">
        <v>2025</v>
      </c>
      <c r="I60" s="12" t="s">
        <v>32</v>
      </c>
      <c r="J60" s="12"/>
      <c r="K60" s="12"/>
      <c r="L60" s="35" t="s">
        <v>172</v>
      </c>
      <c r="M60" s="24"/>
    </row>
    <row r="61" spans="1:13" ht="16.5" x14ac:dyDescent="0.45">
      <c r="A61" s="12" t="s">
        <v>11</v>
      </c>
      <c r="B61" s="12" t="s">
        <v>11</v>
      </c>
      <c r="C61" s="12" t="s">
        <v>58</v>
      </c>
      <c r="D61" s="12" t="s">
        <v>76</v>
      </c>
      <c r="E61" s="12" t="s">
        <v>72</v>
      </c>
      <c r="F61" s="12" t="s">
        <v>49</v>
      </c>
      <c r="G61" s="68">
        <v>37408617.563999996</v>
      </c>
      <c r="H61" s="12">
        <v>2026</v>
      </c>
      <c r="I61" s="12" t="s">
        <v>32</v>
      </c>
      <c r="J61" s="12"/>
      <c r="K61" s="12"/>
      <c r="L61" s="35" t="s">
        <v>172</v>
      </c>
      <c r="M61" s="24"/>
    </row>
    <row r="62" spans="1:13" ht="16.5" x14ac:dyDescent="0.45">
      <c r="A62" s="12" t="s">
        <v>11</v>
      </c>
      <c r="B62" s="12" t="s">
        <v>11</v>
      </c>
      <c r="C62" s="12" t="s">
        <v>58</v>
      </c>
      <c r="D62" s="12" t="s">
        <v>76</v>
      </c>
      <c r="E62" s="12" t="s">
        <v>72</v>
      </c>
      <c r="F62" s="12" t="s">
        <v>49</v>
      </c>
      <c r="G62" s="68">
        <v>37408617.563999996</v>
      </c>
      <c r="H62" s="12">
        <v>2027</v>
      </c>
      <c r="I62" s="12" t="s">
        <v>32</v>
      </c>
      <c r="J62" s="12"/>
      <c r="K62" s="12"/>
      <c r="L62" s="35" t="s">
        <v>172</v>
      </c>
      <c r="M62" s="24"/>
    </row>
    <row r="63" spans="1:13" ht="16.5" x14ac:dyDescent="0.45">
      <c r="A63" s="12" t="s">
        <v>11</v>
      </c>
      <c r="B63" s="12" t="s">
        <v>11</v>
      </c>
      <c r="C63" s="12" t="s">
        <v>58</v>
      </c>
      <c r="D63" s="12" t="s">
        <v>76</v>
      </c>
      <c r="E63" s="12" t="s">
        <v>72</v>
      </c>
      <c r="F63" s="12" t="s">
        <v>49</v>
      </c>
      <c r="G63" s="68">
        <v>37408617.563999996</v>
      </c>
      <c r="H63" s="12">
        <v>2028</v>
      </c>
      <c r="I63" s="12" t="s">
        <v>32</v>
      </c>
      <c r="J63" s="12"/>
      <c r="K63" s="12"/>
      <c r="L63" s="35" t="s">
        <v>172</v>
      </c>
      <c r="M63" s="24"/>
    </row>
    <row r="64" spans="1:13" ht="16.5" x14ac:dyDescent="0.45">
      <c r="A64" s="12" t="s">
        <v>11</v>
      </c>
      <c r="B64" s="12" t="s">
        <v>11</v>
      </c>
      <c r="C64" s="12" t="s">
        <v>58</v>
      </c>
      <c r="D64" s="12" t="s">
        <v>76</v>
      </c>
      <c r="E64" s="12" t="s">
        <v>72</v>
      </c>
      <c r="F64" s="12" t="s">
        <v>49</v>
      </c>
      <c r="G64" s="68">
        <v>37408617.563999996</v>
      </c>
      <c r="H64" s="12" t="s">
        <v>42</v>
      </c>
      <c r="I64" s="12" t="s">
        <v>32</v>
      </c>
      <c r="J64" s="12"/>
      <c r="K64" s="12"/>
      <c r="L64" s="35" t="s">
        <v>172</v>
      </c>
      <c r="M64" s="64"/>
    </row>
    <row r="65" spans="1:13" ht="16.5" x14ac:dyDescent="0.45">
      <c r="A65" s="12" t="s">
        <v>11</v>
      </c>
      <c r="B65" s="12" t="s">
        <v>11</v>
      </c>
      <c r="C65" s="12" t="s">
        <v>58</v>
      </c>
      <c r="D65" s="12" t="s">
        <v>77</v>
      </c>
      <c r="E65" s="12" t="s">
        <v>23</v>
      </c>
      <c r="F65" s="12" t="s">
        <v>49</v>
      </c>
      <c r="G65" s="68">
        <v>3270525.6780000003</v>
      </c>
      <c r="H65" s="12" t="s">
        <v>29</v>
      </c>
      <c r="I65" s="12" t="s">
        <v>32</v>
      </c>
      <c r="J65" s="12"/>
      <c r="K65" s="12"/>
      <c r="L65" s="35" t="s">
        <v>172</v>
      </c>
      <c r="M65" s="2"/>
    </row>
    <row r="66" spans="1:13" ht="16.5" x14ac:dyDescent="0.45">
      <c r="A66" s="12" t="s">
        <v>11</v>
      </c>
      <c r="B66" s="12" t="s">
        <v>11</v>
      </c>
      <c r="C66" s="12" t="s">
        <v>58</v>
      </c>
      <c r="D66" s="12" t="s">
        <v>77</v>
      </c>
      <c r="E66" s="12" t="s">
        <v>23</v>
      </c>
      <c r="F66" s="12" t="s">
        <v>49</v>
      </c>
      <c r="G66" s="68">
        <v>3270525.6780000003</v>
      </c>
      <c r="H66" s="12">
        <v>2024</v>
      </c>
      <c r="I66" s="12" t="s">
        <v>32</v>
      </c>
      <c r="J66" s="12"/>
      <c r="K66" s="12"/>
      <c r="L66" s="35" t="s">
        <v>172</v>
      </c>
      <c r="M66" s="2"/>
    </row>
    <row r="67" spans="1:13" ht="16.5" x14ac:dyDescent="0.45">
      <c r="A67" s="12" t="s">
        <v>11</v>
      </c>
      <c r="B67" s="12" t="s">
        <v>11</v>
      </c>
      <c r="C67" s="12" t="s">
        <v>58</v>
      </c>
      <c r="D67" s="12" t="s">
        <v>77</v>
      </c>
      <c r="E67" s="12" t="s">
        <v>23</v>
      </c>
      <c r="F67" s="12" t="s">
        <v>49</v>
      </c>
      <c r="G67" s="68">
        <v>3270525.6780000003</v>
      </c>
      <c r="H67" s="12">
        <v>2025</v>
      </c>
      <c r="I67" s="12" t="s">
        <v>32</v>
      </c>
      <c r="J67" s="12"/>
      <c r="K67" s="12"/>
      <c r="L67" s="35" t="s">
        <v>172</v>
      </c>
      <c r="M67" s="2"/>
    </row>
    <row r="68" spans="1:13" ht="16.5" x14ac:dyDescent="0.45">
      <c r="A68" s="12" t="s">
        <v>11</v>
      </c>
      <c r="B68" s="12" t="s">
        <v>11</v>
      </c>
      <c r="C68" s="12" t="s">
        <v>58</v>
      </c>
      <c r="D68" s="12" t="s">
        <v>77</v>
      </c>
      <c r="E68" s="12" t="s">
        <v>23</v>
      </c>
      <c r="F68" s="12" t="s">
        <v>49</v>
      </c>
      <c r="G68" s="68">
        <v>3270525.6780000003</v>
      </c>
      <c r="H68" s="12">
        <v>2026</v>
      </c>
      <c r="I68" s="12" t="s">
        <v>32</v>
      </c>
      <c r="J68" s="12"/>
      <c r="K68" s="12"/>
      <c r="L68" s="35" t="s">
        <v>172</v>
      </c>
      <c r="M68" s="2"/>
    </row>
    <row r="69" spans="1:13" ht="16.5" x14ac:dyDescent="0.45">
      <c r="A69" s="12" t="s">
        <v>11</v>
      </c>
      <c r="B69" s="12" t="s">
        <v>11</v>
      </c>
      <c r="C69" s="12" t="s">
        <v>58</v>
      </c>
      <c r="D69" s="12" t="s">
        <v>77</v>
      </c>
      <c r="E69" s="12" t="s">
        <v>23</v>
      </c>
      <c r="F69" s="12" t="s">
        <v>49</v>
      </c>
      <c r="G69" s="68">
        <v>3270525.6780000003</v>
      </c>
      <c r="H69" s="12">
        <v>2027</v>
      </c>
      <c r="I69" s="12" t="s">
        <v>32</v>
      </c>
      <c r="J69" s="12"/>
      <c r="K69" s="12"/>
      <c r="L69" s="35" t="s">
        <v>172</v>
      </c>
      <c r="M69" s="2"/>
    </row>
    <row r="70" spans="1:13" ht="16.5" x14ac:dyDescent="0.45">
      <c r="A70" s="12" t="s">
        <v>11</v>
      </c>
      <c r="B70" s="12" t="s">
        <v>11</v>
      </c>
      <c r="C70" s="12" t="s">
        <v>58</v>
      </c>
      <c r="D70" s="12" t="s">
        <v>77</v>
      </c>
      <c r="E70" s="12" t="s">
        <v>23</v>
      </c>
      <c r="F70" s="12" t="s">
        <v>49</v>
      </c>
      <c r="G70" s="68">
        <v>3270525.6780000003</v>
      </c>
      <c r="H70" s="12">
        <v>2028</v>
      </c>
      <c r="I70" s="12" t="s">
        <v>32</v>
      </c>
      <c r="J70" s="12"/>
      <c r="K70" s="12"/>
      <c r="L70" s="35" t="s">
        <v>172</v>
      </c>
      <c r="M70" s="2"/>
    </row>
    <row r="71" spans="1:13" ht="16.5" x14ac:dyDescent="0.45">
      <c r="A71" s="12" t="s">
        <v>11</v>
      </c>
      <c r="B71" s="12" t="s">
        <v>11</v>
      </c>
      <c r="C71" s="12" t="s">
        <v>58</v>
      </c>
      <c r="D71" s="12" t="s">
        <v>77</v>
      </c>
      <c r="E71" s="12" t="s">
        <v>23</v>
      </c>
      <c r="F71" s="12" t="s">
        <v>49</v>
      </c>
      <c r="G71" s="68">
        <v>3270525.6780000003</v>
      </c>
      <c r="H71" s="12" t="s">
        <v>42</v>
      </c>
      <c r="I71" s="12" t="s">
        <v>32</v>
      </c>
      <c r="J71" s="12"/>
      <c r="K71" s="12"/>
      <c r="L71" s="35" t="s">
        <v>172</v>
      </c>
      <c r="M71" s="63"/>
    </row>
    <row r="72" spans="1:13" ht="16.5" x14ac:dyDescent="0.45">
      <c r="A72" s="12" t="s">
        <v>11</v>
      </c>
      <c r="B72" s="12" t="s">
        <v>11</v>
      </c>
      <c r="C72" s="12" t="s">
        <v>58</v>
      </c>
      <c r="D72" s="12" t="s">
        <v>77</v>
      </c>
      <c r="E72" s="12" t="s">
        <v>78</v>
      </c>
      <c r="F72" s="12" t="s">
        <v>49</v>
      </c>
      <c r="G72" s="68">
        <v>2553079.6979999999</v>
      </c>
      <c r="H72" s="12" t="s">
        <v>29</v>
      </c>
      <c r="I72" s="12" t="s">
        <v>32</v>
      </c>
      <c r="J72" s="12"/>
      <c r="K72" s="12"/>
      <c r="L72" s="35" t="s">
        <v>172</v>
      </c>
      <c r="M72" s="2"/>
    </row>
    <row r="73" spans="1:13" ht="16.5" x14ac:dyDescent="0.45">
      <c r="A73" s="12" t="s">
        <v>11</v>
      </c>
      <c r="B73" s="12" t="s">
        <v>11</v>
      </c>
      <c r="C73" s="12" t="s">
        <v>58</v>
      </c>
      <c r="D73" s="12" t="s">
        <v>77</v>
      </c>
      <c r="E73" s="12" t="s">
        <v>78</v>
      </c>
      <c r="F73" s="12" t="s">
        <v>49</v>
      </c>
      <c r="G73" s="68">
        <v>2553079.6979999999</v>
      </c>
      <c r="H73" s="12">
        <v>2024</v>
      </c>
      <c r="I73" s="12" t="s">
        <v>32</v>
      </c>
      <c r="J73" s="12"/>
      <c r="K73" s="12"/>
      <c r="L73" s="35" t="s">
        <v>172</v>
      </c>
      <c r="M73" s="2"/>
    </row>
    <row r="74" spans="1:13" ht="16.5" x14ac:dyDescent="0.45">
      <c r="A74" s="12" t="s">
        <v>11</v>
      </c>
      <c r="B74" s="12" t="s">
        <v>11</v>
      </c>
      <c r="C74" s="12" t="s">
        <v>58</v>
      </c>
      <c r="D74" s="12" t="s">
        <v>77</v>
      </c>
      <c r="E74" s="12" t="s">
        <v>78</v>
      </c>
      <c r="F74" s="12" t="s">
        <v>49</v>
      </c>
      <c r="G74" s="68">
        <v>2553079.6979999999</v>
      </c>
      <c r="H74" s="12">
        <v>2025</v>
      </c>
      <c r="I74" s="12" t="s">
        <v>32</v>
      </c>
      <c r="J74" s="12"/>
      <c r="K74" s="12"/>
      <c r="L74" s="35" t="s">
        <v>172</v>
      </c>
      <c r="M74" s="2"/>
    </row>
    <row r="75" spans="1:13" ht="16.5" x14ac:dyDescent="0.45">
      <c r="A75" s="12" t="s">
        <v>11</v>
      </c>
      <c r="B75" s="12" t="s">
        <v>11</v>
      </c>
      <c r="C75" s="12" t="s">
        <v>58</v>
      </c>
      <c r="D75" s="12" t="s">
        <v>77</v>
      </c>
      <c r="E75" s="12" t="s">
        <v>78</v>
      </c>
      <c r="F75" s="12" t="s">
        <v>49</v>
      </c>
      <c r="G75" s="68">
        <v>2553079.6979999999</v>
      </c>
      <c r="H75" s="12">
        <v>2026</v>
      </c>
      <c r="I75" s="12" t="s">
        <v>32</v>
      </c>
      <c r="J75" s="12"/>
      <c r="K75" s="12"/>
      <c r="L75" s="35" t="s">
        <v>172</v>
      </c>
      <c r="M75" s="2"/>
    </row>
    <row r="76" spans="1:13" ht="16.5" x14ac:dyDescent="0.45">
      <c r="A76" s="12" t="s">
        <v>11</v>
      </c>
      <c r="B76" s="12" t="s">
        <v>11</v>
      </c>
      <c r="C76" s="12" t="s">
        <v>58</v>
      </c>
      <c r="D76" s="12" t="s">
        <v>77</v>
      </c>
      <c r="E76" s="12" t="s">
        <v>78</v>
      </c>
      <c r="F76" s="12" t="s">
        <v>49</v>
      </c>
      <c r="G76" s="68">
        <v>2553079.6979999999</v>
      </c>
      <c r="H76" s="12">
        <v>2027</v>
      </c>
      <c r="I76" s="12" t="s">
        <v>32</v>
      </c>
      <c r="J76" s="12"/>
      <c r="K76" s="12"/>
      <c r="L76" s="35" t="s">
        <v>172</v>
      </c>
      <c r="M76" s="2"/>
    </row>
    <row r="77" spans="1:13" ht="16.5" x14ac:dyDescent="0.45">
      <c r="A77" s="12" t="s">
        <v>11</v>
      </c>
      <c r="B77" s="12" t="s">
        <v>11</v>
      </c>
      <c r="C77" s="12" t="s">
        <v>58</v>
      </c>
      <c r="D77" s="12" t="s">
        <v>77</v>
      </c>
      <c r="E77" s="12" t="s">
        <v>78</v>
      </c>
      <c r="F77" s="12" t="s">
        <v>49</v>
      </c>
      <c r="G77" s="68">
        <v>2553079.6979999999</v>
      </c>
      <c r="H77" s="12">
        <v>2028</v>
      </c>
      <c r="I77" s="12" t="s">
        <v>32</v>
      </c>
      <c r="J77" s="12"/>
      <c r="K77" s="12"/>
      <c r="L77" s="35" t="s">
        <v>172</v>
      </c>
      <c r="M77" s="2"/>
    </row>
    <row r="78" spans="1:13" ht="16.5" x14ac:dyDescent="0.45">
      <c r="A78" s="12" t="s">
        <v>11</v>
      </c>
      <c r="B78" s="12" t="s">
        <v>11</v>
      </c>
      <c r="C78" s="12" t="s">
        <v>58</v>
      </c>
      <c r="D78" s="12" t="s">
        <v>77</v>
      </c>
      <c r="E78" s="12" t="s">
        <v>78</v>
      </c>
      <c r="F78" s="12" t="s">
        <v>49</v>
      </c>
      <c r="G78" s="68">
        <v>2553079.6979999999</v>
      </c>
      <c r="H78" s="12" t="s">
        <v>42</v>
      </c>
      <c r="I78" s="12" t="s">
        <v>32</v>
      </c>
      <c r="J78" s="12"/>
      <c r="K78" s="12"/>
      <c r="L78" s="35" t="s">
        <v>172</v>
      </c>
      <c r="M78" s="63"/>
    </row>
    <row r="79" spans="1:13" ht="16.5" x14ac:dyDescent="0.45">
      <c r="A79" s="12" t="s">
        <v>11</v>
      </c>
      <c r="B79" s="12" t="s">
        <v>11</v>
      </c>
      <c r="C79" s="12" t="s">
        <v>58</v>
      </c>
      <c r="D79" s="12" t="s">
        <v>77</v>
      </c>
      <c r="E79" s="12" t="s">
        <v>27</v>
      </c>
      <c r="F79" s="12" t="s">
        <v>49</v>
      </c>
      <c r="G79" s="68">
        <v>162373.58000000002</v>
      </c>
      <c r="H79" s="12" t="s">
        <v>29</v>
      </c>
      <c r="I79" s="12" t="s">
        <v>32</v>
      </c>
      <c r="J79" s="12"/>
      <c r="K79" s="12"/>
      <c r="L79" s="35" t="s">
        <v>172</v>
      </c>
      <c r="M79" s="2"/>
    </row>
    <row r="80" spans="1:13" ht="16.5" x14ac:dyDescent="0.45">
      <c r="A80" s="12" t="s">
        <v>11</v>
      </c>
      <c r="B80" s="12" t="s">
        <v>11</v>
      </c>
      <c r="C80" s="12" t="s">
        <v>58</v>
      </c>
      <c r="D80" s="12" t="s">
        <v>77</v>
      </c>
      <c r="E80" s="12" t="s">
        <v>27</v>
      </c>
      <c r="F80" s="12" t="s">
        <v>49</v>
      </c>
      <c r="G80" s="68">
        <v>162373.58000000002</v>
      </c>
      <c r="H80" s="12">
        <v>2024</v>
      </c>
      <c r="I80" s="12" t="s">
        <v>32</v>
      </c>
      <c r="J80" s="12"/>
      <c r="K80" s="12"/>
      <c r="L80" s="35" t="s">
        <v>172</v>
      </c>
      <c r="M80" s="2"/>
    </row>
    <row r="81" spans="1:13" ht="16.5" x14ac:dyDescent="0.45">
      <c r="A81" s="12" t="s">
        <v>11</v>
      </c>
      <c r="B81" s="12" t="s">
        <v>11</v>
      </c>
      <c r="C81" s="12" t="s">
        <v>58</v>
      </c>
      <c r="D81" s="12" t="s">
        <v>77</v>
      </c>
      <c r="E81" s="12" t="s">
        <v>27</v>
      </c>
      <c r="F81" s="12" t="s">
        <v>49</v>
      </c>
      <c r="G81" s="68">
        <v>162373.58000000002</v>
      </c>
      <c r="H81" s="12">
        <v>2025</v>
      </c>
      <c r="I81" s="12" t="s">
        <v>32</v>
      </c>
      <c r="J81" s="12"/>
      <c r="K81" s="12"/>
      <c r="L81" s="35" t="s">
        <v>172</v>
      </c>
      <c r="M81" s="2"/>
    </row>
    <row r="82" spans="1:13" ht="16.5" x14ac:dyDescent="0.45">
      <c r="A82" s="12" t="s">
        <v>11</v>
      </c>
      <c r="B82" s="12" t="s">
        <v>11</v>
      </c>
      <c r="C82" s="12" t="s">
        <v>58</v>
      </c>
      <c r="D82" s="12" t="s">
        <v>77</v>
      </c>
      <c r="E82" s="12" t="s">
        <v>27</v>
      </c>
      <c r="F82" s="12" t="s">
        <v>49</v>
      </c>
      <c r="G82" s="68">
        <v>162373.58000000002</v>
      </c>
      <c r="H82" s="12">
        <v>2026</v>
      </c>
      <c r="I82" s="12" t="s">
        <v>32</v>
      </c>
      <c r="J82" s="12"/>
      <c r="K82" s="12"/>
      <c r="L82" s="35" t="s">
        <v>172</v>
      </c>
      <c r="M82" s="2"/>
    </row>
    <row r="83" spans="1:13" ht="16.5" x14ac:dyDescent="0.45">
      <c r="A83" s="12" t="s">
        <v>11</v>
      </c>
      <c r="B83" s="12" t="s">
        <v>11</v>
      </c>
      <c r="C83" s="12" t="s">
        <v>58</v>
      </c>
      <c r="D83" s="12" t="s">
        <v>77</v>
      </c>
      <c r="E83" s="12" t="s">
        <v>27</v>
      </c>
      <c r="F83" s="12" t="s">
        <v>49</v>
      </c>
      <c r="G83" s="68">
        <v>162373.58000000002</v>
      </c>
      <c r="H83" s="12">
        <v>2027</v>
      </c>
      <c r="I83" s="12" t="s">
        <v>32</v>
      </c>
      <c r="J83" s="12"/>
      <c r="K83" s="12"/>
      <c r="L83" s="35" t="s">
        <v>172</v>
      </c>
      <c r="M83" s="2"/>
    </row>
    <row r="84" spans="1:13" ht="16.5" x14ac:dyDescent="0.45">
      <c r="A84" s="12" t="s">
        <v>11</v>
      </c>
      <c r="B84" s="12" t="s">
        <v>11</v>
      </c>
      <c r="C84" s="12" t="s">
        <v>58</v>
      </c>
      <c r="D84" s="12" t="s">
        <v>77</v>
      </c>
      <c r="E84" s="12" t="s">
        <v>27</v>
      </c>
      <c r="F84" s="12" t="s">
        <v>49</v>
      </c>
      <c r="G84" s="68">
        <v>162373.58000000002</v>
      </c>
      <c r="H84" s="12">
        <v>2028</v>
      </c>
      <c r="I84" s="12" t="s">
        <v>32</v>
      </c>
      <c r="J84" s="12"/>
      <c r="K84" s="12"/>
      <c r="L84" s="35" t="s">
        <v>172</v>
      </c>
      <c r="M84" s="2"/>
    </row>
    <row r="85" spans="1:13" ht="16.5" x14ac:dyDescent="0.45">
      <c r="A85" s="12" t="s">
        <v>11</v>
      </c>
      <c r="B85" s="12" t="s">
        <v>11</v>
      </c>
      <c r="C85" s="12" t="s">
        <v>58</v>
      </c>
      <c r="D85" s="12" t="s">
        <v>77</v>
      </c>
      <c r="E85" s="12" t="s">
        <v>27</v>
      </c>
      <c r="F85" s="12" t="s">
        <v>49</v>
      </c>
      <c r="G85" s="68">
        <v>162373.57999999999</v>
      </c>
      <c r="H85" s="12" t="s">
        <v>42</v>
      </c>
      <c r="I85" s="12" t="s">
        <v>32</v>
      </c>
      <c r="J85" s="12"/>
      <c r="K85" s="12"/>
      <c r="L85" s="35" t="s">
        <v>172</v>
      </c>
      <c r="M85" s="63"/>
    </row>
    <row r="86" spans="1:13" ht="16.5" x14ac:dyDescent="0.45">
      <c r="A86" s="12" t="s">
        <v>11</v>
      </c>
      <c r="B86" s="12" t="s">
        <v>11</v>
      </c>
      <c r="C86" s="12" t="s">
        <v>58</v>
      </c>
      <c r="D86" s="12" t="s">
        <v>79</v>
      </c>
      <c r="E86" s="12" t="s">
        <v>72</v>
      </c>
      <c r="F86" s="12" t="s">
        <v>49</v>
      </c>
      <c r="G86" s="68">
        <v>1776063.8800000001</v>
      </c>
      <c r="H86" s="12" t="s">
        <v>29</v>
      </c>
      <c r="I86" s="12" t="s">
        <v>32</v>
      </c>
      <c r="J86" s="12"/>
      <c r="K86" s="12"/>
      <c r="L86" s="35" t="s">
        <v>171</v>
      </c>
      <c r="M86" s="2"/>
    </row>
    <row r="87" spans="1:13" ht="16.5" x14ac:dyDescent="0.45">
      <c r="A87" s="12" t="s">
        <v>11</v>
      </c>
      <c r="B87" s="12" t="s">
        <v>11</v>
      </c>
      <c r="C87" s="12" t="s">
        <v>58</v>
      </c>
      <c r="D87" s="12" t="s">
        <v>79</v>
      </c>
      <c r="E87" s="12" t="s">
        <v>72</v>
      </c>
      <c r="F87" s="12" t="s">
        <v>49</v>
      </c>
      <c r="G87" s="68">
        <v>1776063.8800000001</v>
      </c>
      <c r="H87" s="12">
        <v>2024</v>
      </c>
      <c r="I87" s="12" t="s">
        <v>32</v>
      </c>
      <c r="J87" s="12"/>
      <c r="K87" s="12"/>
      <c r="L87" s="35" t="s">
        <v>171</v>
      </c>
      <c r="M87" s="2"/>
    </row>
    <row r="88" spans="1:13" ht="16.5" x14ac:dyDescent="0.45">
      <c r="A88" s="12" t="s">
        <v>11</v>
      </c>
      <c r="B88" s="12" t="s">
        <v>11</v>
      </c>
      <c r="C88" s="12" t="s">
        <v>58</v>
      </c>
      <c r="D88" s="12" t="s">
        <v>79</v>
      </c>
      <c r="E88" s="12" t="s">
        <v>72</v>
      </c>
      <c r="F88" s="12" t="s">
        <v>49</v>
      </c>
      <c r="G88" s="68">
        <v>1776063.8800000001</v>
      </c>
      <c r="H88" s="12">
        <v>2025</v>
      </c>
      <c r="I88" s="12" t="s">
        <v>32</v>
      </c>
      <c r="J88" s="12"/>
      <c r="K88" s="12"/>
      <c r="L88" s="35" t="s">
        <v>171</v>
      </c>
      <c r="M88" s="2"/>
    </row>
    <row r="89" spans="1:13" ht="16.5" x14ac:dyDescent="0.45">
      <c r="A89" s="12" t="s">
        <v>11</v>
      </c>
      <c r="B89" s="12" t="s">
        <v>11</v>
      </c>
      <c r="C89" s="12" t="s">
        <v>58</v>
      </c>
      <c r="D89" s="12" t="s">
        <v>79</v>
      </c>
      <c r="E89" s="12" t="s">
        <v>72</v>
      </c>
      <c r="F89" s="12" t="s">
        <v>49</v>
      </c>
      <c r="G89" s="68">
        <v>1776063.8800000001</v>
      </c>
      <c r="H89" s="12">
        <v>2026</v>
      </c>
      <c r="I89" s="12" t="s">
        <v>32</v>
      </c>
      <c r="J89" s="12"/>
      <c r="K89" s="12"/>
      <c r="L89" s="35" t="s">
        <v>171</v>
      </c>
      <c r="M89" s="2"/>
    </row>
    <row r="90" spans="1:13" ht="16.5" x14ac:dyDescent="0.45">
      <c r="A90" s="12" t="s">
        <v>11</v>
      </c>
      <c r="B90" s="12" t="s">
        <v>11</v>
      </c>
      <c r="C90" s="12" t="s">
        <v>58</v>
      </c>
      <c r="D90" s="12" t="s">
        <v>79</v>
      </c>
      <c r="E90" s="12" t="s">
        <v>72</v>
      </c>
      <c r="F90" s="12" t="s">
        <v>49</v>
      </c>
      <c r="G90" s="68">
        <v>1776063.8800000001</v>
      </c>
      <c r="H90" s="12">
        <v>2027</v>
      </c>
      <c r="I90" s="12" t="s">
        <v>32</v>
      </c>
      <c r="J90" s="12"/>
      <c r="K90" s="12"/>
      <c r="L90" s="35" t="s">
        <v>171</v>
      </c>
      <c r="M90" s="2"/>
    </row>
    <row r="91" spans="1:13" ht="16.5" x14ac:dyDescent="0.45">
      <c r="A91" s="12" t="s">
        <v>11</v>
      </c>
      <c r="B91" s="12" t="s">
        <v>11</v>
      </c>
      <c r="C91" s="12" t="s">
        <v>58</v>
      </c>
      <c r="D91" s="12" t="s">
        <v>79</v>
      </c>
      <c r="E91" s="12" t="s">
        <v>72</v>
      </c>
      <c r="F91" s="12" t="s">
        <v>49</v>
      </c>
      <c r="G91" s="68">
        <v>1776063.8800000001</v>
      </c>
      <c r="H91" s="12">
        <v>2028</v>
      </c>
      <c r="I91" s="12" t="s">
        <v>32</v>
      </c>
      <c r="J91" s="12"/>
      <c r="K91" s="12"/>
      <c r="L91" s="35" t="s">
        <v>171</v>
      </c>
      <c r="M91" s="2"/>
    </row>
    <row r="92" spans="1:13" ht="16.5" x14ac:dyDescent="0.45">
      <c r="A92" s="12" t="s">
        <v>11</v>
      </c>
      <c r="B92" s="12" t="s">
        <v>11</v>
      </c>
      <c r="C92" s="12" t="s">
        <v>58</v>
      </c>
      <c r="D92" s="12" t="s">
        <v>79</v>
      </c>
      <c r="E92" s="12" t="s">
        <v>72</v>
      </c>
      <c r="F92" s="12" t="s">
        <v>49</v>
      </c>
      <c r="G92" s="68">
        <v>1776063.8800000001</v>
      </c>
      <c r="H92" s="12" t="s">
        <v>42</v>
      </c>
      <c r="I92" s="12" t="s">
        <v>32</v>
      </c>
      <c r="J92" s="12"/>
      <c r="K92" s="12"/>
      <c r="L92" s="35" t="s">
        <v>171</v>
      </c>
      <c r="M92" s="63"/>
    </row>
    <row r="93" spans="1:13" ht="16.5" x14ac:dyDescent="0.45">
      <c r="A93" s="12" t="s">
        <v>11</v>
      </c>
      <c r="B93" s="12" t="s">
        <v>11</v>
      </c>
      <c r="C93" s="12" t="s">
        <v>58</v>
      </c>
      <c r="D93" s="12" t="s">
        <v>80</v>
      </c>
      <c r="E93" s="12" t="s">
        <v>72</v>
      </c>
      <c r="F93" s="12" t="s">
        <v>49</v>
      </c>
      <c r="G93" s="68">
        <v>181472.024</v>
      </c>
      <c r="H93" s="12" t="s">
        <v>29</v>
      </c>
      <c r="I93" s="12" t="s">
        <v>32</v>
      </c>
      <c r="J93" s="12"/>
      <c r="K93" s="12"/>
      <c r="L93" s="35" t="s">
        <v>170</v>
      </c>
      <c r="M93" s="2"/>
    </row>
    <row r="94" spans="1:13" ht="16.5" x14ac:dyDescent="0.45">
      <c r="A94" s="12" t="s">
        <v>11</v>
      </c>
      <c r="B94" s="12" t="s">
        <v>11</v>
      </c>
      <c r="C94" s="12" t="s">
        <v>58</v>
      </c>
      <c r="D94" s="12" t="s">
        <v>80</v>
      </c>
      <c r="E94" s="12" t="s">
        <v>72</v>
      </c>
      <c r="F94" s="12" t="s">
        <v>49</v>
      </c>
      <c r="G94" s="68">
        <v>181472.024</v>
      </c>
      <c r="H94" s="12">
        <v>2024</v>
      </c>
      <c r="I94" s="12" t="s">
        <v>32</v>
      </c>
      <c r="J94" s="12"/>
      <c r="K94" s="12"/>
      <c r="L94" s="35" t="s">
        <v>170</v>
      </c>
      <c r="M94" s="2"/>
    </row>
    <row r="95" spans="1:13" ht="16.5" x14ac:dyDescent="0.45">
      <c r="A95" s="12" t="s">
        <v>11</v>
      </c>
      <c r="B95" s="12" t="s">
        <v>11</v>
      </c>
      <c r="C95" s="12" t="s">
        <v>58</v>
      </c>
      <c r="D95" s="12" t="s">
        <v>80</v>
      </c>
      <c r="E95" s="12" t="s">
        <v>72</v>
      </c>
      <c r="F95" s="12" t="s">
        <v>49</v>
      </c>
      <c r="G95" s="68">
        <v>181472.024</v>
      </c>
      <c r="H95" s="12">
        <v>2025</v>
      </c>
      <c r="I95" s="12" t="s">
        <v>32</v>
      </c>
      <c r="J95" s="12"/>
      <c r="K95" s="12"/>
      <c r="L95" s="35" t="s">
        <v>170</v>
      </c>
      <c r="M95" s="2"/>
    </row>
    <row r="96" spans="1:13" ht="16.5" x14ac:dyDescent="0.45">
      <c r="A96" s="12" t="s">
        <v>11</v>
      </c>
      <c r="B96" s="12" t="s">
        <v>11</v>
      </c>
      <c r="C96" s="12" t="s">
        <v>58</v>
      </c>
      <c r="D96" s="12" t="s">
        <v>80</v>
      </c>
      <c r="E96" s="12" t="s">
        <v>72</v>
      </c>
      <c r="F96" s="12" t="s">
        <v>49</v>
      </c>
      <c r="G96" s="68">
        <v>181472.024</v>
      </c>
      <c r="H96" s="12">
        <v>2026</v>
      </c>
      <c r="I96" s="12" t="s">
        <v>32</v>
      </c>
      <c r="J96" s="12"/>
      <c r="K96" s="12"/>
      <c r="L96" s="35" t="s">
        <v>170</v>
      </c>
      <c r="M96" s="2"/>
    </row>
    <row r="97" spans="1:13" ht="16.5" x14ac:dyDescent="0.45">
      <c r="A97" s="12" t="s">
        <v>11</v>
      </c>
      <c r="B97" s="12" t="s">
        <v>11</v>
      </c>
      <c r="C97" s="12" t="s">
        <v>58</v>
      </c>
      <c r="D97" s="12" t="s">
        <v>80</v>
      </c>
      <c r="E97" s="12" t="s">
        <v>72</v>
      </c>
      <c r="F97" s="12" t="s">
        <v>49</v>
      </c>
      <c r="G97" s="68">
        <v>181472.024</v>
      </c>
      <c r="H97" s="12">
        <v>2027</v>
      </c>
      <c r="I97" s="12" t="s">
        <v>32</v>
      </c>
      <c r="J97" s="12"/>
      <c r="K97" s="12"/>
      <c r="L97" s="35" t="s">
        <v>170</v>
      </c>
      <c r="M97" s="2"/>
    </row>
    <row r="98" spans="1:13" ht="16.5" x14ac:dyDescent="0.45">
      <c r="A98" s="12" t="s">
        <v>11</v>
      </c>
      <c r="B98" s="12" t="s">
        <v>11</v>
      </c>
      <c r="C98" s="12" t="s">
        <v>58</v>
      </c>
      <c r="D98" s="12" t="s">
        <v>80</v>
      </c>
      <c r="E98" s="12" t="s">
        <v>72</v>
      </c>
      <c r="F98" s="12" t="s">
        <v>49</v>
      </c>
      <c r="G98" s="68">
        <v>181472.024</v>
      </c>
      <c r="H98" s="12">
        <v>2028</v>
      </c>
      <c r="I98" s="12" t="s">
        <v>32</v>
      </c>
      <c r="J98" s="12"/>
      <c r="K98" s="12"/>
      <c r="L98" s="35" t="s">
        <v>170</v>
      </c>
      <c r="M98" s="2"/>
    </row>
    <row r="99" spans="1:13" ht="16.5" x14ac:dyDescent="0.45">
      <c r="A99" s="12" t="s">
        <v>11</v>
      </c>
      <c r="B99" s="12" t="s">
        <v>11</v>
      </c>
      <c r="C99" s="12" t="s">
        <v>58</v>
      </c>
      <c r="D99" s="12" t="s">
        <v>80</v>
      </c>
      <c r="E99" s="12" t="s">
        <v>72</v>
      </c>
      <c r="F99" s="12" t="s">
        <v>49</v>
      </c>
      <c r="G99" s="68">
        <v>181472.024</v>
      </c>
      <c r="H99" s="12" t="s">
        <v>42</v>
      </c>
      <c r="I99" s="12" t="s">
        <v>32</v>
      </c>
      <c r="J99" s="12"/>
      <c r="K99" s="12"/>
      <c r="L99" s="35" t="s">
        <v>170</v>
      </c>
      <c r="M99" s="2"/>
    </row>
    <row r="100" spans="1:13" ht="16.5" x14ac:dyDescent="0.45">
      <c r="A100" s="12" t="s">
        <v>11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 t="s">
        <v>139</v>
      </c>
      <c r="M100" s="2"/>
    </row>
    <row r="101" spans="1:13" ht="16.5" x14ac:dyDescent="0.45">
      <c r="A101" s="12" t="s">
        <v>11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2"/>
    </row>
    <row r="102" spans="1:13" ht="16.5" x14ac:dyDescent="0.45">
      <c r="A102" s="12" t="s">
        <v>11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2"/>
    </row>
    <row r="103" spans="1:13" ht="16.5" x14ac:dyDescent="0.45">
      <c r="A103" s="12" t="s">
        <v>11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2"/>
    </row>
    <row r="104" spans="1:13" ht="16.5" x14ac:dyDescent="0.45">
      <c r="A104" s="12" t="s">
        <v>11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2"/>
    </row>
    <row r="105" spans="1:13" ht="16.5" x14ac:dyDescent="0.45">
      <c r="A105" s="12" t="s">
        <v>11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2"/>
    </row>
    <row r="106" spans="1:13" ht="16.5" x14ac:dyDescent="0.45">
      <c r="A106" s="12" t="s">
        <v>11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2"/>
    </row>
    <row r="107" spans="1:13" ht="16.5" x14ac:dyDescent="0.45">
      <c r="A107" s="12" t="s">
        <v>11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2"/>
    </row>
    <row r="108" spans="1:13" ht="16.5" x14ac:dyDescent="0.45">
      <c r="A108" s="12" t="s">
        <v>11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2"/>
    </row>
    <row r="109" spans="1:13" ht="16.5" x14ac:dyDescent="0.45">
      <c r="A109" s="12" t="s">
        <v>11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2"/>
    </row>
    <row r="110" spans="1:13" ht="16.5" x14ac:dyDescent="0.45">
      <c r="A110" s="12" t="s">
        <v>11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2"/>
    </row>
    <row r="111" spans="1:13" ht="16.5" x14ac:dyDescent="0.45">
      <c r="A111" s="12" t="s">
        <v>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2"/>
    </row>
    <row r="112" spans="1:13" ht="16.5" x14ac:dyDescent="0.45">
      <c r="A112" s="12" t="s">
        <v>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2"/>
    </row>
    <row r="113" spans="1:13" ht="16.5" x14ac:dyDescent="0.45">
      <c r="A113" s="12" t="s">
        <v>11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2"/>
    </row>
    <row r="114" spans="1:13" ht="16.5" x14ac:dyDescent="0.45">
      <c r="A114" s="12" t="s">
        <v>11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2"/>
    </row>
    <row r="115" spans="1:13" ht="16.5" x14ac:dyDescent="0.45">
      <c r="A115" s="12" t="s">
        <v>11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2"/>
    </row>
    <row r="116" spans="1:13" ht="16.5" x14ac:dyDescent="0.45">
      <c r="A116" s="12" t="s">
        <v>11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2"/>
    </row>
    <row r="117" spans="1:13" ht="16.5" x14ac:dyDescent="0.45">
      <c r="A117" s="12" t="s">
        <v>11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2"/>
    </row>
    <row r="118" spans="1:13" ht="16.5" x14ac:dyDescent="0.45">
      <c r="A118" s="12" t="s">
        <v>11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2"/>
    </row>
    <row r="119" spans="1:13" ht="16.5" x14ac:dyDescent="0.45">
      <c r="A119" s="12" t="s">
        <v>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2"/>
    </row>
    <row r="120" spans="1:13" ht="16.5" x14ac:dyDescent="0.45">
      <c r="A120" s="12" t="s">
        <v>11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2"/>
    </row>
    <row r="121" spans="1:13" ht="16.5" x14ac:dyDescent="0.45">
      <c r="A121" s="12" t="s">
        <v>11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2"/>
    </row>
    <row r="122" spans="1:13" ht="16.5" x14ac:dyDescent="0.45">
      <c r="A122" s="12" t="s">
        <v>11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2"/>
    </row>
    <row r="123" spans="1:13" ht="16.5" x14ac:dyDescent="0.45">
      <c r="A123" s="12" t="s">
        <v>11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2"/>
    </row>
    <row r="124" spans="1:13" ht="16.5" x14ac:dyDescent="0.45">
      <c r="A124" s="12" t="s">
        <v>11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2"/>
    </row>
    <row r="125" spans="1:13" ht="16.5" x14ac:dyDescent="0.45">
      <c r="A125" s="12" t="s">
        <v>11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2"/>
    </row>
    <row r="126" spans="1:13" ht="16.5" x14ac:dyDescent="0.45">
      <c r="A126" s="12" t="s">
        <v>11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2"/>
    </row>
    <row r="127" spans="1:13" ht="16.5" x14ac:dyDescent="0.4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2"/>
    </row>
    <row r="128" spans="1:13" ht="16.5" x14ac:dyDescent="0.4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2"/>
    </row>
    <row r="129" spans="1:13" ht="16.5" x14ac:dyDescent="0.4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2"/>
    </row>
    <row r="130" spans="1:13" ht="16.5" x14ac:dyDescent="0.4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2"/>
    </row>
    <row r="131" spans="1:13" ht="16.5" x14ac:dyDescent="0.4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2"/>
    </row>
    <row r="132" spans="1:13" ht="16.5" x14ac:dyDescent="0.4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2"/>
    </row>
    <row r="133" spans="1:13" ht="16.5" x14ac:dyDescent="0.4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2"/>
    </row>
    <row r="134" spans="1:13" ht="16.5" x14ac:dyDescent="0.4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2"/>
    </row>
    <row r="135" spans="1:13" ht="16.5" x14ac:dyDescent="0.4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2"/>
    </row>
    <row r="136" spans="1:13" ht="16.5" x14ac:dyDescent="0.4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2"/>
    </row>
    <row r="137" spans="1:13" ht="16.5" x14ac:dyDescent="0.4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2"/>
    </row>
    <row r="138" spans="1:13" ht="16.5" x14ac:dyDescent="0.4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2"/>
    </row>
    <row r="139" spans="1:13" ht="16.5" x14ac:dyDescent="0.4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2"/>
    </row>
    <row r="140" spans="1:13" ht="16.5" x14ac:dyDescent="0.4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2"/>
    </row>
    <row r="141" spans="1:13" ht="16.5" x14ac:dyDescent="0.4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2"/>
    </row>
    <row r="142" spans="1:13" ht="16.5" x14ac:dyDescent="0.4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2"/>
    </row>
    <row r="143" spans="1:13" ht="16.5" x14ac:dyDescent="0.4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"/>
    </row>
    <row r="144" spans="1:13" ht="16.5" x14ac:dyDescent="0.4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2"/>
    </row>
    <row r="145" spans="1:13" ht="16.5" x14ac:dyDescent="0.4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2"/>
    </row>
    <row r="146" spans="1:13" ht="16.5" x14ac:dyDescent="0.4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2"/>
    </row>
    <row r="147" spans="1:13" ht="16.5" x14ac:dyDescent="0.4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2"/>
    </row>
    <row r="148" spans="1:13" ht="16.5" x14ac:dyDescent="0.4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2"/>
    </row>
    <row r="149" spans="1:13" ht="16.5" x14ac:dyDescent="0.4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2"/>
    </row>
    <row r="150" spans="1:13" ht="16.5" x14ac:dyDescent="0.4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2"/>
    </row>
    <row r="151" spans="1:13" ht="16.5" x14ac:dyDescent="0.4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2"/>
    </row>
    <row r="152" spans="1:13" ht="16.5" x14ac:dyDescent="0.4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2"/>
    </row>
    <row r="153" spans="1:13" ht="16.5" x14ac:dyDescent="0.4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2"/>
    </row>
    <row r="154" spans="1:13" ht="16.5" x14ac:dyDescent="0.4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2"/>
    </row>
    <row r="155" spans="1:13" ht="16.5" x14ac:dyDescent="0.4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2"/>
    </row>
    <row r="156" spans="1:13" ht="16.5" x14ac:dyDescent="0.4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2"/>
    </row>
    <row r="157" spans="1:13" ht="16.5" x14ac:dyDescent="0.4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2"/>
    </row>
    <row r="158" spans="1:13" ht="16.5" x14ac:dyDescent="0.4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2"/>
    </row>
    <row r="159" spans="1:13" ht="16.5" x14ac:dyDescent="0.4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2"/>
    </row>
    <row r="160" spans="1:13" ht="16.5" x14ac:dyDescent="0.4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2"/>
    </row>
    <row r="161" spans="1:13" ht="16.5" x14ac:dyDescent="0.4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2"/>
    </row>
    <row r="162" spans="1:13" ht="16.5" x14ac:dyDescent="0.4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2"/>
    </row>
    <row r="163" spans="1:13" ht="16.5" x14ac:dyDescent="0.4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2"/>
    </row>
    <row r="164" spans="1:13" ht="16.5" x14ac:dyDescent="0.4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2"/>
    </row>
    <row r="165" spans="1:13" ht="16.5" x14ac:dyDescent="0.4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2"/>
    </row>
    <row r="166" spans="1:13" ht="16.5" x14ac:dyDescent="0.4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2"/>
    </row>
    <row r="167" spans="1:13" ht="16.5" x14ac:dyDescent="0.4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2"/>
    </row>
    <row r="168" spans="1:13" ht="16.5" x14ac:dyDescent="0.4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2"/>
    </row>
    <row r="169" spans="1:13" ht="16.5" x14ac:dyDescent="0.4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2"/>
    </row>
    <row r="170" spans="1:13" ht="16.5" x14ac:dyDescent="0.4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2"/>
    </row>
    <row r="171" spans="1:13" ht="16.5" x14ac:dyDescent="0.4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2"/>
    </row>
    <row r="172" spans="1:13" ht="16.5" x14ac:dyDescent="0.4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2"/>
    </row>
    <row r="173" spans="1:13" ht="16.5" x14ac:dyDescent="0.4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2"/>
    </row>
    <row r="174" spans="1:13" ht="16.5" x14ac:dyDescent="0.4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2"/>
    </row>
    <row r="175" spans="1:13" ht="16.5" x14ac:dyDescent="0.4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2"/>
    </row>
    <row r="176" spans="1:13" ht="16.5" x14ac:dyDescent="0.4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2"/>
    </row>
    <row r="177" spans="1:13" ht="16.5" x14ac:dyDescent="0.4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2"/>
    </row>
    <row r="178" spans="1:13" ht="16.5" x14ac:dyDescent="0.4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2"/>
    </row>
    <row r="179" spans="1:13" ht="16.5" x14ac:dyDescent="0.4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2"/>
    </row>
    <row r="180" spans="1:13" ht="16.5" x14ac:dyDescent="0.4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2"/>
    </row>
    <row r="181" spans="1:13" ht="16.5" x14ac:dyDescent="0.4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2"/>
    </row>
    <row r="182" spans="1:13" ht="16.5" x14ac:dyDescent="0.4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2"/>
    </row>
    <row r="183" spans="1:13" ht="16.5" x14ac:dyDescent="0.4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2"/>
    </row>
    <row r="184" spans="1:13" ht="16.5" x14ac:dyDescent="0.4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2"/>
    </row>
    <row r="185" spans="1:13" ht="16.5" x14ac:dyDescent="0.4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2"/>
    </row>
    <row r="186" spans="1:13" ht="16.5" x14ac:dyDescent="0.4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2"/>
    </row>
    <row r="187" spans="1:13" ht="16.5" x14ac:dyDescent="0.4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2"/>
    </row>
    <row r="188" spans="1:13" ht="16.5" x14ac:dyDescent="0.4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2"/>
    </row>
    <row r="189" spans="1:13" ht="16.5" x14ac:dyDescent="0.4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2"/>
    </row>
    <row r="190" spans="1:13" ht="16.5" x14ac:dyDescent="0.4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2"/>
    </row>
    <row r="191" spans="1:13" ht="16.5" x14ac:dyDescent="0.4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2"/>
    </row>
    <row r="192" spans="1:13" ht="16.5" x14ac:dyDescent="0.4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2"/>
    </row>
    <row r="193" spans="1:13" ht="16.5" x14ac:dyDescent="0.4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2"/>
    </row>
    <row r="194" spans="1:13" ht="16.5" x14ac:dyDescent="0.4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2"/>
    </row>
    <row r="195" spans="1:13" ht="16.5" x14ac:dyDescent="0.4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2"/>
    </row>
    <row r="196" spans="1:13" ht="16.5" x14ac:dyDescent="0.4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2"/>
    </row>
    <row r="197" spans="1:13" ht="16.5" x14ac:dyDescent="0.4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2"/>
    </row>
    <row r="198" spans="1:13" ht="16.5" x14ac:dyDescent="0.4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2"/>
    </row>
    <row r="199" spans="1:13" ht="16.5" x14ac:dyDescent="0.4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2"/>
    </row>
    <row r="200" spans="1:13" ht="16.5" x14ac:dyDescent="0.4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2"/>
    </row>
    <row r="201" spans="1:13" ht="16.5" x14ac:dyDescent="0.4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2"/>
    </row>
    <row r="202" spans="1:13" ht="16.5" x14ac:dyDescent="0.4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2"/>
    </row>
    <row r="203" spans="1:13" ht="16.5" x14ac:dyDescent="0.4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2"/>
    </row>
    <row r="204" spans="1:13" ht="16.5" x14ac:dyDescent="0.4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2"/>
    </row>
    <row r="205" spans="1:13" ht="16.5" x14ac:dyDescent="0.4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2"/>
    </row>
    <row r="206" spans="1:13" ht="16.5" x14ac:dyDescent="0.4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2"/>
    </row>
    <row r="207" spans="1:13" ht="16.5" x14ac:dyDescent="0.4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2"/>
    </row>
    <row r="208" spans="1:13" ht="16.5" x14ac:dyDescent="0.4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2"/>
    </row>
    <row r="209" spans="1:13" ht="16.5" x14ac:dyDescent="0.4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2"/>
    </row>
    <row r="210" spans="1:13" ht="16.5" x14ac:dyDescent="0.4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2"/>
    </row>
    <row r="211" spans="1:13" ht="16.5" x14ac:dyDescent="0.4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2"/>
    </row>
    <row r="212" spans="1:13" ht="16.5" x14ac:dyDescent="0.4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2"/>
    </row>
    <row r="213" spans="1:13" ht="16.5" x14ac:dyDescent="0.4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2"/>
    </row>
    <row r="214" spans="1:13" ht="16.5" x14ac:dyDescent="0.4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2"/>
    </row>
    <row r="215" spans="1:13" ht="16.5" x14ac:dyDescent="0.4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2"/>
    </row>
    <row r="216" spans="1:13" ht="16.5" x14ac:dyDescent="0.4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2"/>
    </row>
    <row r="217" spans="1:13" ht="16.5" x14ac:dyDescent="0.4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2"/>
    </row>
    <row r="218" spans="1:13" ht="16.5" x14ac:dyDescent="0.4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2"/>
    </row>
    <row r="219" spans="1:13" ht="16.5" x14ac:dyDescent="0.4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2"/>
    </row>
    <row r="220" spans="1:13" ht="16.5" x14ac:dyDescent="0.4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2"/>
    </row>
    <row r="221" spans="1:13" ht="16.5" x14ac:dyDescent="0.4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2"/>
    </row>
    <row r="222" spans="1:13" ht="16.5" x14ac:dyDescent="0.4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2"/>
    </row>
    <row r="223" spans="1:13" ht="16.5" x14ac:dyDescent="0.4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2"/>
    </row>
    <row r="224" spans="1:13" ht="16.5" x14ac:dyDescent="0.4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2"/>
    </row>
    <row r="225" spans="1:13" ht="16.5" x14ac:dyDescent="0.4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2"/>
    </row>
    <row r="226" spans="1:13" ht="16.5" x14ac:dyDescent="0.4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2"/>
    </row>
    <row r="227" spans="1:13" ht="16.5" x14ac:dyDescent="0.4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2"/>
    </row>
    <row r="228" spans="1:13" ht="16.5" x14ac:dyDescent="0.4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2"/>
    </row>
    <row r="229" spans="1:13" ht="16.5" x14ac:dyDescent="0.4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2"/>
    </row>
    <row r="230" spans="1:13" ht="16.5" x14ac:dyDescent="0.4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2"/>
    </row>
    <row r="231" spans="1:13" ht="16.5" x14ac:dyDescent="0.4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2"/>
    </row>
    <row r="232" spans="1:13" ht="16.5" x14ac:dyDescent="0.4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2"/>
    </row>
    <row r="233" spans="1:13" ht="16.5" x14ac:dyDescent="0.4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2"/>
    </row>
    <row r="234" spans="1:13" ht="16.5" x14ac:dyDescent="0.4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2"/>
    </row>
    <row r="235" spans="1:13" ht="16.5" x14ac:dyDescent="0.4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2"/>
    </row>
    <row r="236" spans="1:13" ht="16.5" x14ac:dyDescent="0.4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2"/>
    </row>
    <row r="237" spans="1:13" ht="16.5" x14ac:dyDescent="0.4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2"/>
    </row>
    <row r="238" spans="1:13" ht="16.5" x14ac:dyDescent="0.4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2"/>
    </row>
    <row r="239" spans="1:13" ht="16.5" x14ac:dyDescent="0.4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2"/>
    </row>
    <row r="240" spans="1:13" ht="16.5" x14ac:dyDescent="0.4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2"/>
    </row>
    <row r="241" spans="1:13" ht="16.5" x14ac:dyDescent="0.4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2"/>
    </row>
    <row r="242" spans="1:13" ht="16.5" x14ac:dyDescent="0.4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2"/>
    </row>
    <row r="243" spans="1:13" ht="16.5" x14ac:dyDescent="0.4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2"/>
    </row>
    <row r="244" spans="1:13" ht="16.5" x14ac:dyDescent="0.4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2"/>
    </row>
    <row r="245" spans="1:13" ht="16.5" x14ac:dyDescent="0.4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2"/>
    </row>
    <row r="246" spans="1:13" ht="16.5" x14ac:dyDescent="0.4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2"/>
    </row>
    <row r="247" spans="1:13" ht="16.5" x14ac:dyDescent="0.4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2"/>
    </row>
    <row r="248" spans="1:13" ht="16.5" x14ac:dyDescent="0.4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2"/>
    </row>
    <row r="249" spans="1:13" ht="16.5" x14ac:dyDescent="0.4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2"/>
    </row>
    <row r="250" spans="1:13" ht="16.5" x14ac:dyDescent="0.4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2"/>
    </row>
    <row r="251" spans="1:13" ht="16.5" x14ac:dyDescent="0.4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2"/>
    </row>
    <row r="252" spans="1:13" ht="16.5" x14ac:dyDescent="0.4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2"/>
    </row>
    <row r="253" spans="1:13" ht="16.5" x14ac:dyDescent="0.4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2"/>
    </row>
    <row r="254" spans="1:13" ht="16.5" x14ac:dyDescent="0.4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2"/>
    </row>
    <row r="255" spans="1:13" ht="16.5" x14ac:dyDescent="0.4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2"/>
    </row>
    <row r="256" spans="1:13" ht="16.5" x14ac:dyDescent="0.4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2"/>
    </row>
    <row r="257" spans="1:13" ht="16.5" x14ac:dyDescent="0.4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2"/>
    </row>
    <row r="258" spans="1:13" ht="16.5" x14ac:dyDescent="0.4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2"/>
    </row>
    <row r="259" spans="1:13" ht="16.5" x14ac:dyDescent="0.4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2"/>
    </row>
    <row r="260" spans="1:13" ht="16.5" x14ac:dyDescent="0.4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2"/>
    </row>
    <row r="261" spans="1:13" ht="16.5" x14ac:dyDescent="0.4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2"/>
    </row>
    <row r="262" spans="1:13" ht="16.5" x14ac:dyDescent="0.4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2"/>
    </row>
    <row r="263" spans="1:13" ht="16.5" x14ac:dyDescent="0.4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2"/>
    </row>
    <row r="264" spans="1:13" ht="16.5" x14ac:dyDescent="0.4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2"/>
    </row>
    <row r="265" spans="1:13" ht="16.5" x14ac:dyDescent="0.4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2"/>
    </row>
    <row r="266" spans="1:13" ht="16.5" x14ac:dyDescent="0.4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2"/>
    </row>
    <row r="267" spans="1:13" ht="16.5" x14ac:dyDescent="0.4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2"/>
    </row>
    <row r="268" spans="1:13" ht="16.5" x14ac:dyDescent="0.4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2"/>
    </row>
    <row r="269" spans="1:13" ht="16.5" x14ac:dyDescent="0.4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2"/>
    </row>
    <row r="270" spans="1:13" ht="16.5" x14ac:dyDescent="0.4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2"/>
    </row>
    <row r="271" spans="1:13" ht="16.5" x14ac:dyDescent="0.4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2"/>
    </row>
    <row r="272" spans="1:13" ht="16.5" x14ac:dyDescent="0.4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2"/>
    </row>
    <row r="273" spans="1:13" ht="16.5" x14ac:dyDescent="0.4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2"/>
    </row>
    <row r="274" spans="1:13" ht="16.5" x14ac:dyDescent="0.4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2"/>
    </row>
    <row r="275" spans="1:13" ht="16.5" x14ac:dyDescent="0.4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2"/>
    </row>
    <row r="276" spans="1:13" ht="16.5" x14ac:dyDescent="0.4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2"/>
    </row>
    <row r="277" spans="1:13" ht="16.5" x14ac:dyDescent="0.4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2"/>
    </row>
    <row r="278" spans="1:13" ht="16.5" x14ac:dyDescent="0.4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2"/>
    </row>
    <row r="279" spans="1:13" ht="16.5" x14ac:dyDescent="0.4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2"/>
    </row>
    <row r="280" spans="1:13" ht="16.5" x14ac:dyDescent="0.4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2"/>
    </row>
    <row r="281" spans="1:13" ht="16.5" x14ac:dyDescent="0.4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2"/>
    </row>
    <row r="282" spans="1:13" ht="16.5" x14ac:dyDescent="0.4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2"/>
    </row>
    <row r="283" spans="1:13" ht="16.5" x14ac:dyDescent="0.4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2"/>
    </row>
    <row r="284" spans="1:13" ht="16.5" x14ac:dyDescent="0.4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2"/>
    </row>
    <row r="285" spans="1:13" ht="16.5" x14ac:dyDescent="0.4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2"/>
    </row>
    <row r="286" spans="1:13" ht="16.5" x14ac:dyDescent="0.4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2"/>
    </row>
    <row r="287" spans="1:13" ht="16.5" x14ac:dyDescent="0.4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2"/>
    </row>
    <row r="288" spans="1:13" ht="16.5" x14ac:dyDescent="0.4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2"/>
    </row>
    <row r="289" spans="1:13" ht="16.5" x14ac:dyDescent="0.4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2"/>
    </row>
    <row r="290" spans="1:13" ht="16.5" x14ac:dyDescent="0.4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2"/>
    </row>
    <row r="291" spans="1:13" ht="16.5" x14ac:dyDescent="0.4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2"/>
    </row>
    <row r="292" spans="1:13" ht="16.5" x14ac:dyDescent="0.4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2"/>
    </row>
    <row r="293" spans="1:13" ht="16.5" x14ac:dyDescent="0.4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2"/>
    </row>
    <row r="294" spans="1:13" ht="16.5" x14ac:dyDescent="0.4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2"/>
    </row>
    <row r="295" spans="1:13" ht="16.5" x14ac:dyDescent="0.4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2"/>
    </row>
    <row r="296" spans="1:13" ht="16.5" x14ac:dyDescent="0.4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2"/>
    </row>
    <row r="297" spans="1:13" ht="16.5" x14ac:dyDescent="0.4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2"/>
    </row>
    <row r="298" spans="1:13" ht="16.5" x14ac:dyDescent="0.4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2"/>
    </row>
    <row r="299" spans="1:13" ht="16.5" x14ac:dyDescent="0.4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2"/>
    </row>
    <row r="300" spans="1:13" ht="16.5" x14ac:dyDescent="0.4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2"/>
    </row>
    <row r="301" spans="1:13" ht="16.5" x14ac:dyDescent="0.4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2"/>
    </row>
    <row r="302" spans="1:13" ht="16.5" x14ac:dyDescent="0.4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2"/>
    </row>
    <row r="303" spans="1:13" ht="16.5" x14ac:dyDescent="0.4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2"/>
    </row>
    <row r="304" spans="1:13" ht="16.5" x14ac:dyDescent="0.4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2"/>
    </row>
    <row r="305" spans="1:13" ht="16.5" x14ac:dyDescent="0.4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2"/>
    </row>
    <row r="306" spans="1:13" ht="16.5" x14ac:dyDescent="0.4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2"/>
    </row>
    <row r="307" spans="1:13" ht="16.5" x14ac:dyDescent="0.4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2"/>
    </row>
    <row r="308" spans="1:13" ht="16.5" x14ac:dyDescent="0.4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2"/>
    </row>
    <row r="309" spans="1:13" ht="16.5" x14ac:dyDescent="0.4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2"/>
    </row>
    <row r="310" spans="1:13" ht="16.5" x14ac:dyDescent="0.4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2"/>
    </row>
    <row r="311" spans="1:13" ht="16.5" x14ac:dyDescent="0.4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2"/>
    </row>
    <row r="312" spans="1:13" ht="16.5" x14ac:dyDescent="0.4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2"/>
    </row>
    <row r="313" spans="1:13" ht="16.5" x14ac:dyDescent="0.4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2"/>
    </row>
    <row r="314" spans="1:13" ht="16.5" x14ac:dyDescent="0.4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2"/>
    </row>
    <row r="315" spans="1:13" ht="16.5" x14ac:dyDescent="0.4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2"/>
    </row>
    <row r="316" spans="1:13" ht="16.5" x14ac:dyDescent="0.4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2"/>
    </row>
    <row r="317" spans="1:13" ht="16.5" x14ac:dyDescent="0.4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2"/>
    </row>
    <row r="318" spans="1:13" ht="16.5" x14ac:dyDescent="0.4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2"/>
    </row>
    <row r="319" spans="1:13" ht="16.5" x14ac:dyDescent="0.4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2"/>
    </row>
    <row r="320" spans="1:13" ht="16.5" x14ac:dyDescent="0.4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2"/>
    </row>
    <row r="321" spans="1:13" ht="16.5" x14ac:dyDescent="0.4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2"/>
    </row>
    <row r="322" spans="1:13" ht="16.5" x14ac:dyDescent="0.4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2"/>
    </row>
    <row r="323" spans="1:13" ht="16.5" x14ac:dyDescent="0.4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2"/>
    </row>
    <row r="324" spans="1:13" ht="16.5" x14ac:dyDescent="0.4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2"/>
    </row>
    <row r="325" spans="1:13" ht="16.5" x14ac:dyDescent="0.4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2"/>
    </row>
    <row r="326" spans="1:13" ht="16.5" x14ac:dyDescent="0.4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2"/>
    </row>
    <row r="327" spans="1:13" ht="16.5" x14ac:dyDescent="0.4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2"/>
    </row>
    <row r="328" spans="1:13" ht="16.5" x14ac:dyDescent="0.4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2"/>
    </row>
    <row r="329" spans="1:13" ht="16.5" x14ac:dyDescent="0.4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2"/>
    </row>
    <row r="330" spans="1:13" ht="16.5" x14ac:dyDescent="0.4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2"/>
    </row>
    <row r="331" spans="1:13" ht="16.5" x14ac:dyDescent="0.4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2"/>
    </row>
    <row r="332" spans="1:13" ht="16.5" x14ac:dyDescent="0.4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2"/>
    </row>
    <row r="333" spans="1:13" ht="16.5" x14ac:dyDescent="0.4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2"/>
    </row>
    <row r="334" spans="1:13" ht="16.5" x14ac:dyDescent="0.4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2"/>
    </row>
    <row r="335" spans="1:13" ht="16.5" x14ac:dyDescent="0.4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2"/>
    </row>
    <row r="336" spans="1:13" ht="16.5" x14ac:dyDescent="0.4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2"/>
    </row>
    <row r="337" spans="1:13" ht="16.5" x14ac:dyDescent="0.4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2"/>
    </row>
    <row r="338" spans="1:13" ht="16.5" x14ac:dyDescent="0.4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2"/>
    </row>
    <row r="339" spans="1:13" ht="16.5" x14ac:dyDescent="0.4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2"/>
    </row>
    <row r="340" spans="1:13" ht="16.5" x14ac:dyDescent="0.4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2"/>
    </row>
    <row r="341" spans="1:13" ht="16.5" x14ac:dyDescent="0.4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2"/>
    </row>
    <row r="342" spans="1:13" ht="16.5" x14ac:dyDescent="0.4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2"/>
    </row>
    <row r="343" spans="1:13" ht="16.5" x14ac:dyDescent="0.4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2"/>
    </row>
    <row r="344" spans="1:13" ht="16.5" x14ac:dyDescent="0.4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2"/>
    </row>
    <row r="345" spans="1:13" ht="16.5" x14ac:dyDescent="0.4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2"/>
    </row>
    <row r="346" spans="1:13" ht="16.5" x14ac:dyDescent="0.4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2"/>
    </row>
    <row r="347" spans="1:13" ht="16.5" x14ac:dyDescent="0.4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2"/>
    </row>
    <row r="348" spans="1:13" ht="16.5" x14ac:dyDescent="0.4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2"/>
    </row>
    <row r="349" spans="1:13" ht="16.5" x14ac:dyDescent="0.4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2"/>
    </row>
    <row r="350" spans="1:13" ht="16.5" x14ac:dyDescent="0.4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2"/>
    </row>
    <row r="351" spans="1:13" ht="16.5" x14ac:dyDescent="0.4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2"/>
    </row>
    <row r="352" spans="1:13" ht="16.5" x14ac:dyDescent="0.4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2"/>
    </row>
    <row r="353" spans="1:13" ht="16.5" x14ac:dyDescent="0.4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2"/>
    </row>
    <row r="354" spans="1:13" ht="16.5" x14ac:dyDescent="0.4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2"/>
    </row>
    <row r="355" spans="1:13" ht="16.5" x14ac:dyDescent="0.4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2"/>
    </row>
    <row r="356" spans="1:13" ht="16.5" x14ac:dyDescent="0.4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2"/>
    </row>
    <row r="357" spans="1:13" ht="16.5" x14ac:dyDescent="0.4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2"/>
    </row>
    <row r="358" spans="1:13" ht="16.5" x14ac:dyDescent="0.4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2"/>
    </row>
    <row r="359" spans="1:13" ht="16.5" x14ac:dyDescent="0.4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2"/>
    </row>
    <row r="360" spans="1:13" ht="16.5" x14ac:dyDescent="0.4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2"/>
    </row>
    <row r="361" spans="1:13" ht="16.5" x14ac:dyDescent="0.4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2"/>
    </row>
    <row r="362" spans="1:13" ht="16.5" x14ac:dyDescent="0.4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2"/>
    </row>
    <row r="363" spans="1:13" ht="16.5" x14ac:dyDescent="0.4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2"/>
    </row>
    <row r="364" spans="1:13" ht="16.5" x14ac:dyDescent="0.4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2"/>
    </row>
    <row r="365" spans="1:13" ht="16.5" x14ac:dyDescent="0.4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2"/>
    </row>
    <row r="366" spans="1:13" ht="16.5" x14ac:dyDescent="0.4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2"/>
    </row>
    <row r="367" spans="1:13" ht="16.5" x14ac:dyDescent="0.4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2"/>
    </row>
    <row r="368" spans="1:13" ht="16.5" x14ac:dyDescent="0.4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2"/>
    </row>
    <row r="369" spans="1:13" ht="16.5" x14ac:dyDescent="0.4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2"/>
    </row>
    <row r="370" spans="1:13" ht="16.5" x14ac:dyDescent="0.4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2"/>
    </row>
    <row r="371" spans="1:13" ht="16.5" x14ac:dyDescent="0.4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2"/>
    </row>
    <row r="372" spans="1:13" ht="16.5" x14ac:dyDescent="0.4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2"/>
    </row>
    <row r="373" spans="1:13" ht="16.5" x14ac:dyDescent="0.4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2"/>
    </row>
    <row r="374" spans="1:13" ht="16.5" x14ac:dyDescent="0.4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2"/>
    </row>
    <row r="375" spans="1:13" ht="16.5" x14ac:dyDescent="0.4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2"/>
    </row>
    <row r="376" spans="1:13" ht="16.5" x14ac:dyDescent="0.4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2"/>
    </row>
    <row r="377" spans="1:13" ht="16.5" x14ac:dyDescent="0.4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2"/>
    </row>
    <row r="378" spans="1:13" ht="16.5" x14ac:dyDescent="0.4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2"/>
    </row>
    <row r="379" spans="1:13" ht="16.5" x14ac:dyDescent="0.4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2"/>
    </row>
    <row r="380" spans="1:13" ht="16.5" x14ac:dyDescent="0.4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2"/>
    </row>
    <row r="381" spans="1:13" ht="16.5" x14ac:dyDescent="0.4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2"/>
    </row>
    <row r="382" spans="1:13" ht="16.5" x14ac:dyDescent="0.4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2"/>
    </row>
    <row r="383" spans="1:13" ht="16.5" x14ac:dyDescent="0.4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2"/>
    </row>
    <row r="384" spans="1:13" ht="16.5" x14ac:dyDescent="0.4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2"/>
    </row>
    <row r="385" spans="1:13" ht="16.5" x14ac:dyDescent="0.4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2"/>
    </row>
    <row r="386" spans="1:13" ht="16.5" x14ac:dyDescent="0.4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2"/>
    </row>
    <row r="387" spans="1:13" ht="16.5" x14ac:dyDescent="0.4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2"/>
    </row>
    <row r="388" spans="1:13" ht="16.5" x14ac:dyDescent="0.4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2"/>
    </row>
    <row r="389" spans="1:13" ht="16.5" x14ac:dyDescent="0.4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2"/>
    </row>
    <row r="390" spans="1:13" ht="16.5" x14ac:dyDescent="0.4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2"/>
    </row>
    <row r="391" spans="1:13" ht="16.5" x14ac:dyDescent="0.4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2"/>
    </row>
    <row r="392" spans="1:13" ht="16.5" x14ac:dyDescent="0.4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2"/>
    </row>
    <row r="393" spans="1:13" ht="16.5" x14ac:dyDescent="0.4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2"/>
    </row>
    <row r="394" spans="1:13" ht="16.5" x14ac:dyDescent="0.4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2"/>
    </row>
    <row r="395" spans="1:13" ht="16.5" x14ac:dyDescent="0.4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2"/>
    </row>
    <row r="396" spans="1:13" ht="16.5" x14ac:dyDescent="0.4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2"/>
    </row>
    <row r="397" spans="1:13" ht="16.5" x14ac:dyDescent="0.4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2"/>
    </row>
    <row r="398" spans="1:13" ht="16.5" x14ac:dyDescent="0.4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2"/>
    </row>
    <row r="399" spans="1:13" ht="16.5" x14ac:dyDescent="0.4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2"/>
    </row>
    <row r="400" spans="1:13" ht="16.5" x14ac:dyDescent="0.4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2"/>
    </row>
    <row r="401" spans="1:13" ht="16.5" x14ac:dyDescent="0.4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2"/>
    </row>
    <row r="402" spans="1:13" ht="16.5" x14ac:dyDescent="0.4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2"/>
    </row>
    <row r="403" spans="1:13" ht="16.5" x14ac:dyDescent="0.4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2"/>
    </row>
    <row r="404" spans="1:13" ht="16.5" x14ac:dyDescent="0.4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2"/>
    </row>
    <row r="405" spans="1:13" ht="16.5" x14ac:dyDescent="0.4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2"/>
    </row>
    <row r="406" spans="1:13" ht="16.5" x14ac:dyDescent="0.4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2"/>
    </row>
    <row r="407" spans="1:13" ht="16.5" x14ac:dyDescent="0.4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2"/>
    </row>
    <row r="408" spans="1:13" ht="16.5" x14ac:dyDescent="0.4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2"/>
    </row>
    <row r="409" spans="1:13" ht="16.5" x14ac:dyDescent="0.4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2"/>
    </row>
    <row r="410" spans="1:13" ht="16.5" x14ac:dyDescent="0.4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2"/>
    </row>
    <row r="411" spans="1:13" ht="16.5" x14ac:dyDescent="0.4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2"/>
    </row>
    <row r="412" spans="1:13" ht="16.5" x14ac:dyDescent="0.4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2"/>
    </row>
    <row r="413" spans="1:13" ht="16.5" x14ac:dyDescent="0.4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2"/>
    </row>
    <row r="414" spans="1:13" ht="16.5" x14ac:dyDescent="0.4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2"/>
    </row>
    <row r="415" spans="1:13" ht="16.5" x14ac:dyDescent="0.4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2"/>
    </row>
    <row r="416" spans="1:13" ht="16.5" x14ac:dyDescent="0.4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2"/>
    </row>
    <row r="417" spans="1:13" ht="16.5" x14ac:dyDescent="0.4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2"/>
    </row>
    <row r="418" spans="1:13" ht="16.5" x14ac:dyDescent="0.4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2"/>
    </row>
    <row r="419" spans="1:13" ht="16.5" x14ac:dyDescent="0.4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2"/>
    </row>
    <row r="420" spans="1:13" ht="16.5" x14ac:dyDescent="0.4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2"/>
    </row>
    <row r="421" spans="1:13" ht="16.5" x14ac:dyDescent="0.4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2"/>
    </row>
    <row r="422" spans="1:13" ht="16.5" x14ac:dyDescent="0.4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2"/>
    </row>
    <row r="423" spans="1:13" ht="16.5" x14ac:dyDescent="0.4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2"/>
    </row>
    <row r="424" spans="1:13" ht="16.5" x14ac:dyDescent="0.4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2"/>
    </row>
    <row r="425" spans="1:13" ht="16.5" x14ac:dyDescent="0.4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2"/>
    </row>
    <row r="426" spans="1:13" ht="16.5" x14ac:dyDescent="0.4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2"/>
    </row>
    <row r="427" spans="1:13" ht="16.5" x14ac:dyDescent="0.4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2"/>
    </row>
    <row r="428" spans="1:13" ht="16.5" x14ac:dyDescent="0.4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2"/>
    </row>
    <row r="429" spans="1:13" ht="16.5" x14ac:dyDescent="0.4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2"/>
    </row>
    <row r="430" spans="1:13" x14ac:dyDescent="0.35">
      <c r="A430" s="11" t="s">
        <v>11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Parametre!$F$2:$F$9</xm:f>
          </x14:formula1>
          <xm:sqref>I44:I50 I3:I11</xm:sqref>
        </x14:dataValidation>
        <x14:dataValidation type="list" allowBlank="1" showInputMessage="1" showErrorMessage="1">
          <x14:formula1>
            <xm:f>Parametre!$C$2:$C$12</xm:f>
          </x14:formula1>
          <xm:sqref>E12:E71 E86:E429</xm:sqref>
        </x14:dataValidation>
        <x14:dataValidation type="list" allowBlank="1" showInputMessage="1" showErrorMessage="1">
          <x14:formula1>
            <xm:f>Parametre!$C$2:$C$10</xm:f>
          </x14:formula1>
          <xm:sqref>E430:E455 E3:E11</xm:sqref>
        </x14:dataValidation>
        <x14:dataValidation type="list" allowBlank="1" showInputMessage="1" showErrorMessage="1">
          <x14:formula1>
            <xm:f>Parametre!$F$2:$F$8</xm:f>
          </x14:formula1>
          <xm:sqref>I12:I43 I51:I425</xm:sqref>
        </x14:dataValidation>
        <x14:dataValidation type="list" allowBlank="1" showInputMessage="1" showErrorMessage="1">
          <x14:formula1>
            <xm:f>Parametre!$C$2:$C$15</xm:f>
          </x14:formula1>
          <xm:sqref>E72:E85</xm:sqref>
        </x14:dataValidation>
        <x14:dataValidation type="list" allowBlank="1" showInputMessage="1" showErrorMessage="1">
          <x14:formula1>
            <xm:f>Parametre!$D$2:$D$8</xm:f>
          </x14:formula1>
          <xm:sqref>H3:H429</xm:sqref>
        </x14:dataValidation>
        <x14:dataValidation type="list" allowBlank="1" showInputMessage="1" showErrorMessage="1">
          <x14:formula1>
            <xm:f>Parametre!$H$2:$H$5</xm:f>
          </x14:formula1>
          <xm:sqref>F3:F429</xm:sqref>
        </x14:dataValidation>
        <x14:dataValidation type="list" allowBlank="1" showInputMessage="1" showErrorMessage="1">
          <x14:formula1>
            <xm:f>Parametre!$A$2:$A$12</xm:f>
          </x14:formula1>
          <xm:sqref>A3:A430</xm:sqref>
        </x14:dataValidation>
        <x14:dataValidation type="list" allowBlank="1" showInputMessage="1" showErrorMessage="1">
          <x14:formula1>
            <xm:f>Parametre!$I$2:$I$47</xm:f>
          </x14:formula1>
          <xm:sqref>B3:B1048576</xm:sqref>
        </x14:dataValidation>
        <x14:dataValidation type="list" allowBlank="1" showInputMessage="1" showErrorMessage="1">
          <x14:formula1>
            <xm:f>Parametre!$B$2:$B$6</xm:f>
          </x14:formula1>
          <xm:sqref>C3:C1048576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85" zoomScaleNormal="85" workbookViewId="0">
      <selection activeCell="O9" sqref="O9"/>
    </sheetView>
  </sheetViews>
  <sheetFormatPr defaultColWidth="8.90625" defaultRowHeight="16.5" x14ac:dyDescent="0.45"/>
  <cols>
    <col min="1" max="1" width="17.6328125" style="42" bestFit="1" customWidth="1"/>
    <col min="2" max="2" width="33.453125" style="42" bestFit="1" customWidth="1"/>
    <col min="3" max="3" width="27.36328125" style="42" bestFit="1" customWidth="1"/>
    <col min="4" max="4" width="10.54296875" style="42" bestFit="1" customWidth="1"/>
    <col min="5" max="5" width="18.81640625" style="42" bestFit="1" customWidth="1"/>
    <col min="6" max="6" width="15.1796875" style="42" bestFit="1" customWidth="1"/>
    <col min="7" max="7" width="16.81640625" style="42" customWidth="1"/>
    <col min="8" max="12" width="13.90625" style="42" customWidth="1"/>
    <col min="13" max="13" width="50.54296875" style="42" bestFit="1" customWidth="1"/>
    <col min="14" max="14" width="39" style="42" bestFit="1" customWidth="1"/>
    <col min="15" max="15" width="118.6328125" style="42" bestFit="1" customWidth="1"/>
    <col min="16" max="16384" width="8.90625" style="42"/>
  </cols>
  <sheetData>
    <row r="1" spans="1:15" x14ac:dyDescent="0.45">
      <c r="A1" s="25" t="s">
        <v>5</v>
      </c>
      <c r="B1" s="25" t="s">
        <v>81</v>
      </c>
      <c r="C1" s="25" t="s">
        <v>82</v>
      </c>
      <c r="D1" s="25" t="s">
        <v>83</v>
      </c>
      <c r="E1" s="25" t="s">
        <v>84</v>
      </c>
      <c r="F1" s="25">
        <v>2023</v>
      </c>
      <c r="G1" s="25">
        <v>2024</v>
      </c>
      <c r="H1" s="25">
        <v>2025</v>
      </c>
      <c r="I1" s="25">
        <v>2026</v>
      </c>
      <c r="J1" s="25">
        <v>2027</v>
      </c>
      <c r="K1" s="25">
        <v>2028</v>
      </c>
      <c r="L1" s="25">
        <v>2029</v>
      </c>
      <c r="M1" s="25" t="s">
        <v>85</v>
      </c>
      <c r="N1" s="25" t="s">
        <v>86</v>
      </c>
      <c r="O1" s="25" t="s">
        <v>87</v>
      </c>
    </row>
    <row r="2" spans="1:15" x14ac:dyDescent="0.45">
      <c r="A2" s="42" t="s">
        <v>57</v>
      </c>
      <c r="B2" s="43" t="s">
        <v>90</v>
      </c>
      <c r="C2" s="43" t="s">
        <v>52</v>
      </c>
      <c r="D2" s="43" t="s">
        <v>165</v>
      </c>
      <c r="E2" s="56">
        <v>8000000</v>
      </c>
      <c r="F2" s="56">
        <v>8076718</v>
      </c>
      <c r="G2" s="56">
        <v>23867850</v>
      </c>
      <c r="H2" s="56">
        <v>6872000</v>
      </c>
      <c r="I2" s="56">
        <v>0</v>
      </c>
      <c r="J2" s="56"/>
      <c r="K2" s="56"/>
      <c r="L2" s="56"/>
      <c r="M2" s="44" t="s">
        <v>88</v>
      </c>
      <c r="N2" s="42" t="s">
        <v>89</v>
      </c>
      <c r="O2" s="42" t="s">
        <v>91</v>
      </c>
    </row>
    <row r="3" spans="1:15" x14ac:dyDescent="0.45">
      <c r="A3" s="42" t="s">
        <v>92</v>
      </c>
      <c r="B3" s="43" t="s">
        <v>61</v>
      </c>
      <c r="C3" s="43" t="s">
        <v>52</v>
      </c>
      <c r="D3" s="43" t="s">
        <v>93</v>
      </c>
      <c r="E3" s="56">
        <v>18500000</v>
      </c>
      <c r="F3" s="56">
        <v>180000</v>
      </c>
      <c r="G3" s="56">
        <v>0</v>
      </c>
      <c r="H3" s="56">
        <v>3899307</v>
      </c>
      <c r="I3" s="56"/>
      <c r="J3" s="56"/>
      <c r="K3" s="56"/>
      <c r="L3" s="56"/>
      <c r="M3" s="44" t="s">
        <v>88</v>
      </c>
      <c r="N3" s="42" t="s">
        <v>89</v>
      </c>
      <c r="O3" s="76" t="s">
        <v>94</v>
      </c>
    </row>
    <row r="4" spans="1:15" ht="34" customHeight="1" x14ac:dyDescent="0.45">
      <c r="A4" s="42" t="s">
        <v>57</v>
      </c>
      <c r="B4" s="43" t="s">
        <v>70</v>
      </c>
      <c r="C4" s="43" t="s">
        <v>55</v>
      </c>
      <c r="D4" s="43" t="s">
        <v>95</v>
      </c>
      <c r="E4" s="56">
        <v>731367543.68000007</v>
      </c>
      <c r="F4" s="57">
        <v>88629556</v>
      </c>
      <c r="G4" s="57">
        <v>114399795</v>
      </c>
      <c r="H4" s="57">
        <v>177910335</v>
      </c>
      <c r="I4" s="57">
        <v>114156700</v>
      </c>
      <c r="J4" s="57">
        <v>7830120</v>
      </c>
      <c r="K4" s="57">
        <v>7171600</v>
      </c>
      <c r="L4" s="57">
        <v>7151600</v>
      </c>
      <c r="M4" s="44" t="s">
        <v>88</v>
      </c>
      <c r="N4" s="58" t="s">
        <v>96</v>
      </c>
      <c r="O4" s="59" t="s">
        <v>97</v>
      </c>
    </row>
    <row r="5" spans="1:15" x14ac:dyDescent="0.45">
      <c r="A5" s="43" t="s">
        <v>57</v>
      </c>
      <c r="B5" s="43" t="s">
        <v>67</v>
      </c>
      <c r="C5" s="43" t="s">
        <v>52</v>
      </c>
      <c r="D5" s="43" t="s">
        <v>93</v>
      </c>
      <c r="E5" s="56">
        <v>8000000</v>
      </c>
      <c r="F5" s="60">
        <f>999460</f>
        <v>999460</v>
      </c>
      <c r="G5" s="60">
        <v>181644</v>
      </c>
      <c r="H5" s="60">
        <v>0</v>
      </c>
      <c r="I5" s="56"/>
      <c r="J5" s="56"/>
      <c r="K5" s="56"/>
      <c r="L5" s="56"/>
      <c r="M5" s="44" t="s">
        <v>88</v>
      </c>
      <c r="N5" s="42" t="s">
        <v>89</v>
      </c>
      <c r="O5" s="76" t="s">
        <v>98</v>
      </c>
    </row>
    <row r="6" spans="1:15" x14ac:dyDescent="0.45">
      <c r="A6" s="43" t="s">
        <v>57</v>
      </c>
      <c r="B6" s="77" t="s">
        <v>100</v>
      </c>
      <c r="C6" s="43" t="s">
        <v>52</v>
      </c>
      <c r="D6" s="43" t="s">
        <v>168</v>
      </c>
      <c r="E6" s="56">
        <v>231600000</v>
      </c>
      <c r="F6" s="57">
        <v>72223985</v>
      </c>
      <c r="G6" s="57">
        <v>1389372</v>
      </c>
      <c r="H6" s="57">
        <v>0</v>
      </c>
      <c r="I6" s="57">
        <v>0</v>
      </c>
      <c r="J6" s="61">
        <v>0</v>
      </c>
      <c r="K6" s="61"/>
      <c r="L6" s="61"/>
      <c r="M6" s="44" t="s">
        <v>88</v>
      </c>
      <c r="N6" s="32" t="s">
        <v>89</v>
      </c>
      <c r="O6" s="76" t="s">
        <v>235</v>
      </c>
    </row>
    <row r="7" spans="1:15" x14ac:dyDescent="0.45">
      <c r="A7" s="43">
        <v>1</v>
      </c>
      <c r="B7" s="70" t="s">
        <v>74</v>
      </c>
      <c r="C7" s="43" t="s">
        <v>52</v>
      </c>
      <c r="D7" s="43" t="s">
        <v>93</v>
      </c>
      <c r="E7" s="56">
        <v>30400000</v>
      </c>
      <c r="F7" s="57">
        <v>26953900</v>
      </c>
      <c r="G7" s="57">
        <v>742607</v>
      </c>
      <c r="H7" s="57">
        <v>0</v>
      </c>
      <c r="I7" s="57">
        <v>0</v>
      </c>
      <c r="J7" s="57">
        <v>0</v>
      </c>
      <c r="K7" s="57"/>
      <c r="L7" s="57"/>
      <c r="M7" s="56" t="s">
        <v>88</v>
      </c>
      <c r="N7" s="32" t="s">
        <v>99</v>
      </c>
      <c r="O7" s="76" t="s">
        <v>238</v>
      </c>
    </row>
    <row r="8" spans="1:15" x14ac:dyDescent="0.45">
      <c r="A8" s="43">
        <v>2</v>
      </c>
      <c r="B8" s="70" t="s">
        <v>166</v>
      </c>
      <c r="C8" s="43" t="s">
        <v>52</v>
      </c>
      <c r="D8" s="43" t="s">
        <v>112</v>
      </c>
      <c r="E8" s="56">
        <v>17900000</v>
      </c>
      <c r="F8" s="57">
        <v>0</v>
      </c>
      <c r="G8" s="57">
        <v>1000000</v>
      </c>
      <c r="H8" s="57"/>
      <c r="I8" s="57"/>
      <c r="J8" s="61"/>
      <c r="K8" s="61"/>
      <c r="L8" s="61"/>
      <c r="M8" s="44" t="s">
        <v>167</v>
      </c>
      <c r="N8" s="32" t="s">
        <v>99</v>
      </c>
      <c r="O8" s="76" t="s">
        <v>236</v>
      </c>
    </row>
    <row r="9" spans="1:15" x14ac:dyDescent="0.45">
      <c r="A9" s="43">
        <v>3</v>
      </c>
      <c r="B9" s="70" t="s">
        <v>169</v>
      </c>
      <c r="C9" s="43" t="s">
        <v>52</v>
      </c>
      <c r="D9" s="43" t="s">
        <v>112</v>
      </c>
      <c r="E9" s="56">
        <v>28200000</v>
      </c>
      <c r="F9" s="57">
        <v>0</v>
      </c>
      <c r="G9" s="57">
        <v>13821233</v>
      </c>
      <c r="H9" s="57">
        <v>13152880</v>
      </c>
      <c r="I9" s="57">
        <v>1287600</v>
      </c>
      <c r="J9" s="61"/>
      <c r="K9" s="61"/>
      <c r="L9" s="61"/>
      <c r="M9" s="44" t="s">
        <v>88</v>
      </c>
      <c r="N9" s="32" t="s">
        <v>237</v>
      </c>
      <c r="O9" s="76" t="s">
        <v>234</v>
      </c>
    </row>
    <row r="10" spans="1:15" x14ac:dyDescent="0.45">
      <c r="A10" s="43"/>
      <c r="B10" s="43"/>
      <c r="C10" s="43"/>
      <c r="D10" s="43"/>
      <c r="E10" s="56"/>
      <c r="F10" s="57"/>
      <c r="G10" s="57"/>
      <c r="H10" s="57"/>
      <c r="I10" s="57"/>
      <c r="J10" s="61"/>
      <c r="K10" s="61"/>
      <c r="L10" s="61"/>
      <c r="M10" s="44"/>
      <c r="N10" s="32"/>
    </row>
    <row r="11" spans="1:15" x14ac:dyDescent="0.45">
      <c r="E11" s="44"/>
      <c r="F11" s="61"/>
      <c r="G11" s="61"/>
      <c r="H11" s="61"/>
      <c r="I11" s="61"/>
      <c r="J11" s="61"/>
      <c r="K11" s="61"/>
      <c r="L11" s="61"/>
      <c r="M11" s="61"/>
      <c r="O11" s="59"/>
    </row>
    <row r="12" spans="1:15" s="25" customFormat="1" x14ac:dyDescent="0.45">
      <c r="A12" s="25" t="s">
        <v>101</v>
      </c>
      <c r="E12" s="28"/>
      <c r="F12" s="29">
        <f>SUM(F2:F5)</f>
        <v>97885734</v>
      </c>
      <c r="G12" s="29">
        <f>SUM(G2:G5)</f>
        <v>138449289</v>
      </c>
      <c r="H12" s="29">
        <f>SUM(H2:H5)</f>
        <v>188681642</v>
      </c>
      <c r="I12" s="29">
        <f>SUM(I2:I5)</f>
        <v>114156700</v>
      </c>
      <c r="J12" s="29">
        <f>SUM(J2:J5)</f>
        <v>7830120</v>
      </c>
      <c r="K12" s="29"/>
      <c r="L12" s="29"/>
      <c r="M12" s="29"/>
    </row>
    <row r="13" spans="1:15" x14ac:dyDescent="0.45">
      <c r="B13" s="69" t="s">
        <v>214</v>
      </c>
    </row>
    <row r="14" spans="1:15" x14ac:dyDescent="0.45">
      <c r="N14" s="62"/>
    </row>
    <row r="21" spans="5:5" x14ac:dyDescent="0.45">
      <c r="E21" s="62"/>
    </row>
    <row r="22" spans="5:5" x14ac:dyDescent="0.45">
      <c r="E22" s="44"/>
    </row>
  </sheetData>
  <hyperlinks>
    <hyperlink ref="B13" r:id="rId1" display="https://mhinvest.sk/o-nas/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selection activeCell="M23" sqref="M23"/>
    </sheetView>
  </sheetViews>
  <sheetFormatPr defaultColWidth="11.54296875" defaultRowHeight="16.5" x14ac:dyDescent="0.45"/>
  <cols>
    <col min="1" max="1" width="12.6328125" style="42" bestFit="1" customWidth="1"/>
    <col min="2" max="2" width="66.81640625" style="42" bestFit="1" customWidth="1"/>
    <col min="3" max="3" width="17.453125" style="42" bestFit="1" customWidth="1"/>
    <col min="4" max="4" width="10.453125" style="42" bestFit="1" customWidth="1"/>
    <col min="5" max="5" width="12.08984375" style="42" bestFit="1" customWidth="1"/>
    <col min="6" max="12" width="14.1796875" style="42" customWidth="1"/>
    <col min="13" max="13" width="63.54296875" style="42" bestFit="1" customWidth="1"/>
    <col min="14" max="14" width="25.08984375" style="42" customWidth="1"/>
    <col min="15" max="15" width="132.36328125" style="42" customWidth="1"/>
    <col min="16" max="16384" width="11.54296875" style="42"/>
  </cols>
  <sheetData>
    <row r="1" spans="1:20" x14ac:dyDescent="0.45">
      <c r="A1" s="25" t="s">
        <v>5</v>
      </c>
      <c r="B1" s="25" t="s">
        <v>81</v>
      </c>
      <c r="C1" s="25" t="s">
        <v>82</v>
      </c>
      <c r="D1" s="25" t="s">
        <v>83</v>
      </c>
      <c r="E1" s="25" t="s">
        <v>84</v>
      </c>
      <c r="F1" s="25">
        <v>2023</v>
      </c>
      <c r="G1" s="25">
        <v>2024</v>
      </c>
      <c r="H1" s="25">
        <v>2025</v>
      </c>
      <c r="I1" s="25">
        <v>2026</v>
      </c>
      <c r="J1" s="25">
        <v>2027</v>
      </c>
      <c r="K1" s="25">
        <v>2028</v>
      </c>
      <c r="L1" s="25">
        <v>2029</v>
      </c>
      <c r="M1" s="25" t="s">
        <v>85</v>
      </c>
      <c r="N1" s="25" t="s">
        <v>86</v>
      </c>
      <c r="O1" s="25" t="s">
        <v>87</v>
      </c>
    </row>
    <row r="2" spans="1:20" x14ac:dyDescent="0.45">
      <c r="A2" s="43" t="s">
        <v>147</v>
      </c>
      <c r="B2" s="43" t="s">
        <v>68</v>
      </c>
      <c r="C2" s="42" t="s">
        <v>11</v>
      </c>
      <c r="D2" s="43" t="s">
        <v>102</v>
      </c>
      <c r="E2" s="44">
        <v>3985607.8</v>
      </c>
      <c r="F2" s="44">
        <v>871228.4700000002</v>
      </c>
      <c r="G2" s="44"/>
      <c r="H2" s="44"/>
      <c r="I2" s="44"/>
      <c r="J2" s="44"/>
      <c r="K2" s="44"/>
      <c r="L2" s="44"/>
      <c r="M2" s="42" t="s">
        <v>103</v>
      </c>
      <c r="N2" s="42" t="s">
        <v>89</v>
      </c>
      <c r="O2" s="42" t="s">
        <v>104</v>
      </c>
    </row>
    <row r="3" spans="1:20" x14ac:dyDescent="0.45">
      <c r="A3" s="43" t="s">
        <v>147</v>
      </c>
      <c r="B3" s="43" t="s">
        <v>105</v>
      </c>
      <c r="C3" s="42" t="s">
        <v>11</v>
      </c>
      <c r="D3" s="43" t="s">
        <v>102</v>
      </c>
      <c r="E3" s="44">
        <v>6134098.2599999998</v>
      </c>
      <c r="F3" s="44">
        <v>1492155.0299999998</v>
      </c>
      <c r="G3" s="44"/>
      <c r="H3" s="44"/>
      <c r="I3" s="44"/>
      <c r="J3" s="44"/>
      <c r="K3" s="44"/>
      <c r="L3" s="44"/>
      <c r="M3" s="42" t="s">
        <v>103</v>
      </c>
      <c r="N3" s="42" t="s">
        <v>89</v>
      </c>
      <c r="O3" s="42" t="s">
        <v>106</v>
      </c>
    </row>
    <row r="4" spans="1:20" x14ac:dyDescent="0.45">
      <c r="A4" s="43" t="s">
        <v>147</v>
      </c>
      <c r="B4" s="43" t="s">
        <v>107</v>
      </c>
      <c r="C4" s="42" t="s">
        <v>11</v>
      </c>
      <c r="D4" s="43" t="s">
        <v>102</v>
      </c>
      <c r="E4" s="44">
        <v>1627068.9</v>
      </c>
      <c r="F4" s="44">
        <v>195249.67999999993</v>
      </c>
      <c r="G4" s="44"/>
      <c r="H4" s="44"/>
      <c r="I4" s="44"/>
      <c r="J4" s="44"/>
      <c r="K4" s="44"/>
      <c r="L4" s="44"/>
      <c r="M4" s="42" t="s">
        <v>103</v>
      </c>
      <c r="N4" s="42" t="s">
        <v>89</v>
      </c>
      <c r="O4" s="42" t="s">
        <v>108</v>
      </c>
    </row>
    <row r="5" spans="1:20" x14ac:dyDescent="0.45">
      <c r="A5" s="45" t="s">
        <v>57</v>
      </c>
      <c r="B5" s="46" t="s">
        <v>109</v>
      </c>
      <c r="C5" s="45" t="s">
        <v>54</v>
      </c>
      <c r="D5" s="42" t="s">
        <v>110</v>
      </c>
      <c r="E5" s="44">
        <v>1998076</v>
      </c>
      <c r="F5" s="44"/>
      <c r="G5" s="44"/>
      <c r="H5" s="44"/>
      <c r="I5" s="44"/>
      <c r="J5" s="44"/>
      <c r="K5" s="44"/>
      <c r="L5" s="44"/>
      <c r="M5" s="43" t="s">
        <v>111</v>
      </c>
      <c r="N5" s="43" t="s">
        <v>89</v>
      </c>
      <c r="O5" s="43" t="s">
        <v>148</v>
      </c>
    </row>
    <row r="6" spans="1:20" x14ac:dyDescent="0.45">
      <c r="A6" s="43">
        <v>1</v>
      </c>
      <c r="B6" s="47" t="s">
        <v>149</v>
      </c>
      <c r="C6" s="43" t="s">
        <v>11</v>
      </c>
      <c r="D6" s="43" t="s">
        <v>150</v>
      </c>
      <c r="E6" s="44">
        <v>7240000</v>
      </c>
      <c r="F6" s="44"/>
      <c r="G6" s="48"/>
      <c r="H6" s="48">
        <f>$E$6/6</f>
        <v>1206666.6666666667</v>
      </c>
      <c r="I6" s="48">
        <f t="shared" ref="I6:L6" si="0">$E$6/6</f>
        <v>1206666.6666666667</v>
      </c>
      <c r="J6" s="48">
        <f t="shared" si="0"/>
        <v>1206666.6666666667</v>
      </c>
      <c r="K6" s="48">
        <f t="shared" si="0"/>
        <v>1206666.6666666667</v>
      </c>
      <c r="L6" s="48">
        <f t="shared" si="0"/>
        <v>1206666.6666666667</v>
      </c>
      <c r="M6" s="43" t="s">
        <v>151</v>
      </c>
      <c r="N6" s="43" t="s">
        <v>99</v>
      </c>
      <c r="O6" s="43" t="s">
        <v>113</v>
      </c>
    </row>
    <row r="7" spans="1:20" x14ac:dyDescent="0.45">
      <c r="A7" s="43">
        <v>2</v>
      </c>
      <c r="B7" s="47" t="s">
        <v>152</v>
      </c>
      <c r="C7" s="43" t="s">
        <v>11</v>
      </c>
      <c r="D7" s="43" t="s">
        <v>137</v>
      </c>
      <c r="E7" s="44">
        <v>6100000</v>
      </c>
      <c r="F7" s="44"/>
      <c r="G7" s="48">
        <f>$E$7/6</f>
        <v>1016666.6666666666</v>
      </c>
      <c r="H7" s="48">
        <f t="shared" ref="H7:L7" si="1">$E$7/6</f>
        <v>1016666.6666666666</v>
      </c>
      <c r="I7" s="48">
        <f t="shared" si="1"/>
        <v>1016666.6666666666</v>
      </c>
      <c r="J7" s="48">
        <f t="shared" si="1"/>
        <v>1016666.6666666666</v>
      </c>
      <c r="K7" s="48">
        <f t="shared" si="1"/>
        <v>1016666.6666666666</v>
      </c>
      <c r="L7" s="48">
        <f t="shared" si="1"/>
        <v>1016666.6666666666</v>
      </c>
      <c r="M7" s="43" t="s">
        <v>153</v>
      </c>
      <c r="N7" s="43" t="s">
        <v>99</v>
      </c>
      <c r="O7" s="43" t="s">
        <v>154</v>
      </c>
    </row>
    <row r="8" spans="1:20" x14ac:dyDescent="0.45">
      <c r="A8" s="42">
        <v>3</v>
      </c>
      <c r="B8" s="42" t="s">
        <v>116</v>
      </c>
      <c r="C8" s="42" t="s">
        <v>11</v>
      </c>
      <c r="D8" s="43" t="s">
        <v>137</v>
      </c>
      <c r="E8" s="44">
        <v>375000</v>
      </c>
      <c r="F8" s="44"/>
      <c r="G8" s="48">
        <f>$E$8/6</f>
        <v>62500</v>
      </c>
      <c r="H8" s="48">
        <f t="shared" ref="H8:L8" si="2">$E$8/6</f>
        <v>62500</v>
      </c>
      <c r="I8" s="48">
        <f t="shared" si="2"/>
        <v>62500</v>
      </c>
      <c r="J8" s="48">
        <f t="shared" si="2"/>
        <v>62500</v>
      </c>
      <c r="K8" s="48">
        <f t="shared" si="2"/>
        <v>62500</v>
      </c>
      <c r="L8" s="48">
        <f t="shared" si="2"/>
        <v>62500</v>
      </c>
      <c r="M8" s="43" t="s">
        <v>103</v>
      </c>
      <c r="N8" s="43" t="s">
        <v>99</v>
      </c>
      <c r="O8" s="49" t="s">
        <v>155</v>
      </c>
      <c r="P8" s="50"/>
      <c r="Q8" s="50"/>
      <c r="R8" s="50"/>
      <c r="S8" s="50"/>
      <c r="T8" s="50"/>
    </row>
    <row r="9" spans="1:20" x14ac:dyDescent="0.45">
      <c r="A9" s="42">
        <v>4</v>
      </c>
      <c r="B9" s="42" t="s">
        <v>118</v>
      </c>
      <c r="C9" s="42" t="s">
        <v>11</v>
      </c>
      <c r="D9" s="43" t="s">
        <v>137</v>
      </c>
      <c r="E9" s="44">
        <v>3000000</v>
      </c>
      <c r="F9" s="44"/>
      <c r="G9" s="48">
        <f>$E$9/6</f>
        <v>500000</v>
      </c>
      <c r="H9" s="48">
        <f t="shared" ref="H9:L9" si="3">$E$9/6</f>
        <v>500000</v>
      </c>
      <c r="I9" s="48">
        <f t="shared" si="3"/>
        <v>500000</v>
      </c>
      <c r="J9" s="48">
        <f t="shared" si="3"/>
        <v>500000</v>
      </c>
      <c r="K9" s="48">
        <f t="shared" si="3"/>
        <v>500000</v>
      </c>
      <c r="L9" s="48">
        <f t="shared" si="3"/>
        <v>500000</v>
      </c>
      <c r="M9" s="43" t="s">
        <v>103</v>
      </c>
      <c r="N9" s="43" t="s">
        <v>99</v>
      </c>
      <c r="O9" s="49" t="s">
        <v>156</v>
      </c>
      <c r="P9" s="50"/>
      <c r="Q9" s="50"/>
      <c r="R9" s="50"/>
      <c r="S9" s="50"/>
      <c r="T9" s="50"/>
    </row>
    <row r="10" spans="1:20" x14ac:dyDescent="0.45">
      <c r="A10" s="45">
        <v>5</v>
      </c>
      <c r="B10" s="46" t="s">
        <v>69</v>
      </c>
      <c r="C10" s="45" t="s">
        <v>54</v>
      </c>
      <c r="D10" s="43"/>
      <c r="E10" s="51">
        <v>3500000</v>
      </c>
      <c r="F10" s="48">
        <f>E10/4</f>
        <v>875000</v>
      </c>
      <c r="G10" s="48">
        <f>F10</f>
        <v>875000</v>
      </c>
      <c r="H10" s="48">
        <f>G10</f>
        <v>875000</v>
      </c>
      <c r="I10" s="48">
        <f>H10</f>
        <v>875000</v>
      </c>
      <c r="J10" s="44"/>
      <c r="K10" s="44"/>
      <c r="L10" s="44"/>
      <c r="M10" s="43" t="s">
        <v>111</v>
      </c>
      <c r="N10" s="43" t="s">
        <v>99</v>
      </c>
      <c r="O10" s="43" t="s">
        <v>113</v>
      </c>
    </row>
    <row r="11" spans="1:20" x14ac:dyDescent="0.45">
      <c r="A11" s="42">
        <v>6</v>
      </c>
      <c r="B11" s="42" t="s">
        <v>114</v>
      </c>
      <c r="C11" s="42" t="s">
        <v>11</v>
      </c>
      <c r="D11" s="43"/>
      <c r="E11" s="52">
        <v>10356000</v>
      </c>
      <c r="F11" s="44"/>
      <c r="G11" s="44"/>
      <c r="H11" s="44"/>
      <c r="I11" s="44"/>
      <c r="J11" s="44"/>
      <c r="K11" s="44"/>
      <c r="L11" s="44"/>
      <c r="M11" s="43" t="s">
        <v>103</v>
      </c>
      <c r="N11" s="43" t="s">
        <v>99</v>
      </c>
      <c r="O11" s="49" t="s">
        <v>157</v>
      </c>
      <c r="P11" s="50"/>
      <c r="Q11" s="50"/>
      <c r="R11" s="50"/>
      <c r="S11" s="50"/>
      <c r="T11" s="50"/>
    </row>
    <row r="12" spans="1:20" x14ac:dyDescent="0.45">
      <c r="A12" s="42">
        <v>7</v>
      </c>
      <c r="B12" s="42" t="s">
        <v>115</v>
      </c>
      <c r="C12" s="42" t="s">
        <v>11</v>
      </c>
      <c r="D12" s="43"/>
      <c r="E12" s="44">
        <v>3965000</v>
      </c>
      <c r="F12" s="44"/>
      <c r="G12" s="44"/>
      <c r="H12" s="44"/>
      <c r="I12" s="44"/>
      <c r="J12" s="44"/>
      <c r="K12" s="44"/>
      <c r="L12" s="44"/>
      <c r="M12" s="43" t="s">
        <v>103</v>
      </c>
      <c r="N12" s="43" t="s">
        <v>99</v>
      </c>
      <c r="O12" s="49" t="s">
        <v>157</v>
      </c>
      <c r="P12" s="50"/>
      <c r="Q12" s="50"/>
      <c r="R12" s="50"/>
      <c r="S12" s="50"/>
      <c r="T12" s="50"/>
    </row>
    <row r="13" spans="1:20" x14ac:dyDescent="0.45">
      <c r="A13" s="42">
        <v>8</v>
      </c>
      <c r="B13" s="42" t="s">
        <v>158</v>
      </c>
      <c r="C13" s="42" t="s">
        <v>11</v>
      </c>
      <c r="D13" s="43"/>
      <c r="E13" s="44">
        <v>1400000</v>
      </c>
      <c r="F13" s="44"/>
      <c r="G13" s="44"/>
      <c r="H13" s="44"/>
      <c r="I13" s="44"/>
      <c r="J13" s="44"/>
      <c r="K13" s="44"/>
      <c r="L13" s="44"/>
      <c r="M13" s="43" t="s">
        <v>153</v>
      </c>
      <c r="N13" s="43" t="s">
        <v>99</v>
      </c>
      <c r="O13" s="49" t="s">
        <v>157</v>
      </c>
      <c r="P13" s="50"/>
      <c r="Q13" s="50"/>
      <c r="R13" s="50"/>
      <c r="S13" s="50"/>
      <c r="T13" s="50"/>
    </row>
    <row r="14" spans="1:20" x14ac:dyDescent="0.45">
      <c r="A14" s="42">
        <v>9</v>
      </c>
      <c r="B14" s="42" t="s">
        <v>159</v>
      </c>
      <c r="C14" s="42" t="s">
        <v>11</v>
      </c>
      <c r="D14" s="43"/>
      <c r="E14" s="44">
        <v>2100000</v>
      </c>
      <c r="F14" s="44"/>
      <c r="G14" s="44"/>
      <c r="H14" s="44"/>
      <c r="I14" s="44"/>
      <c r="J14" s="44"/>
      <c r="K14" s="44"/>
      <c r="L14" s="44"/>
      <c r="M14" s="43" t="s">
        <v>153</v>
      </c>
      <c r="N14" s="43" t="s">
        <v>99</v>
      </c>
      <c r="O14" s="49" t="s">
        <v>157</v>
      </c>
      <c r="P14" s="50"/>
      <c r="Q14" s="50"/>
      <c r="R14" s="50"/>
      <c r="S14" s="50"/>
      <c r="T14" s="50"/>
    </row>
    <row r="15" spans="1:20" x14ac:dyDescent="0.45">
      <c r="A15" s="42">
        <v>10</v>
      </c>
      <c r="B15" s="42" t="s">
        <v>160</v>
      </c>
      <c r="C15" s="42" t="s">
        <v>11</v>
      </c>
      <c r="D15" s="43"/>
      <c r="E15" s="44">
        <v>1100000</v>
      </c>
      <c r="F15" s="44"/>
      <c r="G15" s="44"/>
      <c r="H15" s="44"/>
      <c r="I15" s="44"/>
      <c r="J15" s="44"/>
      <c r="K15" s="44"/>
      <c r="L15" s="44"/>
      <c r="M15" s="43" t="s">
        <v>153</v>
      </c>
      <c r="N15" s="43" t="s">
        <v>99</v>
      </c>
      <c r="O15" s="49" t="s">
        <v>157</v>
      </c>
      <c r="P15" s="50"/>
      <c r="Q15" s="50"/>
      <c r="R15" s="50"/>
      <c r="S15" s="50"/>
      <c r="T15" s="50"/>
    </row>
    <row r="16" spans="1:20" x14ac:dyDescent="0.45">
      <c r="A16" s="42">
        <v>11</v>
      </c>
      <c r="B16" s="42" t="s">
        <v>161</v>
      </c>
      <c r="C16" s="42" t="s">
        <v>11</v>
      </c>
      <c r="D16" s="43"/>
      <c r="E16" s="44">
        <v>3400000</v>
      </c>
      <c r="F16" s="44"/>
      <c r="G16" s="44"/>
      <c r="H16" s="44"/>
      <c r="I16" s="44"/>
      <c r="J16" s="44"/>
      <c r="K16" s="44"/>
      <c r="L16" s="44"/>
      <c r="M16" s="43" t="s">
        <v>153</v>
      </c>
      <c r="N16" s="43" t="s">
        <v>99</v>
      </c>
      <c r="O16" s="49" t="s">
        <v>157</v>
      </c>
      <c r="P16" s="53"/>
      <c r="Q16" s="53"/>
      <c r="R16" s="53"/>
      <c r="S16" s="53"/>
      <c r="T16" s="53"/>
    </row>
    <row r="17" spans="1:20" x14ac:dyDescent="0.45">
      <c r="A17" s="42">
        <v>12</v>
      </c>
      <c r="B17" s="42" t="s">
        <v>117</v>
      </c>
      <c r="C17" s="42" t="s">
        <v>11</v>
      </c>
      <c r="D17" s="43"/>
      <c r="E17" s="44" t="s">
        <v>58</v>
      </c>
      <c r="F17" s="44"/>
      <c r="G17" s="44"/>
      <c r="H17" s="44"/>
      <c r="I17" s="44"/>
      <c r="J17" s="44"/>
      <c r="K17" s="44"/>
      <c r="L17" s="44"/>
      <c r="M17" s="43" t="s">
        <v>103</v>
      </c>
      <c r="N17" s="43" t="s">
        <v>99</v>
      </c>
      <c r="O17" s="49" t="s">
        <v>157</v>
      </c>
      <c r="P17" s="50"/>
      <c r="Q17" s="50"/>
      <c r="R17" s="50"/>
      <c r="S17" s="50"/>
      <c r="T17" s="50"/>
    </row>
    <row r="18" spans="1:20" x14ac:dyDescent="0.45">
      <c r="A18" s="42">
        <v>13</v>
      </c>
      <c r="B18" s="42" t="s">
        <v>162</v>
      </c>
      <c r="C18" s="42" t="s">
        <v>11</v>
      </c>
      <c r="D18" s="43"/>
      <c r="E18" s="44">
        <v>1500000</v>
      </c>
      <c r="F18" s="44"/>
      <c r="G18" s="44"/>
      <c r="H18" s="44"/>
      <c r="I18" s="44"/>
      <c r="J18" s="44"/>
      <c r="K18" s="44"/>
      <c r="L18" s="44"/>
      <c r="M18" s="43" t="s">
        <v>153</v>
      </c>
      <c r="N18" s="43" t="s">
        <v>99</v>
      </c>
      <c r="O18" s="49" t="s">
        <v>157</v>
      </c>
      <c r="P18" s="53"/>
      <c r="Q18" s="53"/>
      <c r="R18" s="53"/>
      <c r="S18" s="53"/>
      <c r="T18" s="53"/>
    </row>
    <row r="19" spans="1:20" x14ac:dyDescent="0.45">
      <c r="A19" s="42">
        <v>14</v>
      </c>
      <c r="B19" s="42" t="s">
        <v>163</v>
      </c>
      <c r="C19" s="42" t="s">
        <v>11</v>
      </c>
      <c r="D19" s="43"/>
      <c r="E19" s="44" t="s">
        <v>58</v>
      </c>
      <c r="F19" s="44"/>
      <c r="G19" s="44"/>
      <c r="H19" s="44"/>
      <c r="I19" s="44"/>
      <c r="J19" s="44"/>
      <c r="K19" s="44"/>
      <c r="L19" s="44"/>
      <c r="M19" s="43" t="s">
        <v>153</v>
      </c>
      <c r="N19" s="43" t="s">
        <v>99</v>
      </c>
      <c r="O19" s="49" t="s">
        <v>157</v>
      </c>
      <c r="P19" s="53"/>
      <c r="Q19" s="53"/>
      <c r="R19" s="53"/>
      <c r="S19" s="53"/>
      <c r="T19" s="53"/>
    </row>
    <row r="20" spans="1:20" x14ac:dyDescent="0.45">
      <c r="A20" s="54" t="s">
        <v>164</v>
      </c>
      <c r="B20" s="42" t="s">
        <v>119</v>
      </c>
      <c r="C20" s="42" t="s">
        <v>11</v>
      </c>
      <c r="D20" s="43"/>
      <c r="E20" s="44" t="s">
        <v>58</v>
      </c>
      <c r="F20" s="44"/>
      <c r="G20" s="44"/>
      <c r="H20" s="44"/>
      <c r="I20" s="44"/>
      <c r="J20" s="44"/>
      <c r="K20" s="44"/>
      <c r="L20" s="44"/>
      <c r="M20" s="43" t="s">
        <v>103</v>
      </c>
      <c r="N20" s="43" t="s">
        <v>99</v>
      </c>
      <c r="O20" s="49" t="s">
        <v>157</v>
      </c>
      <c r="P20" s="50"/>
      <c r="Q20" s="50"/>
      <c r="R20" s="50"/>
      <c r="S20" s="50"/>
      <c r="T20" s="50"/>
    </row>
    <row r="21" spans="1:20" x14ac:dyDescent="0.45">
      <c r="A21" s="54" t="s">
        <v>164</v>
      </c>
      <c r="B21" s="55" t="s">
        <v>120</v>
      </c>
      <c r="C21" s="42" t="s">
        <v>11</v>
      </c>
      <c r="D21" s="43"/>
      <c r="E21" s="44" t="s">
        <v>58</v>
      </c>
      <c r="F21" s="44"/>
      <c r="G21" s="44"/>
      <c r="H21" s="44"/>
      <c r="I21" s="44"/>
      <c r="J21" s="44"/>
      <c r="K21" s="44"/>
      <c r="L21" s="44"/>
      <c r="M21" s="43" t="s">
        <v>103</v>
      </c>
      <c r="N21" s="43" t="s">
        <v>99</v>
      </c>
      <c r="O21" s="49" t="s">
        <v>157</v>
      </c>
      <c r="P21" s="50"/>
      <c r="Q21" s="50"/>
      <c r="R21" s="50"/>
      <c r="S21" s="50"/>
      <c r="T21" s="50"/>
    </row>
    <row r="22" spans="1:20" x14ac:dyDescent="0.45">
      <c r="E22" s="44"/>
      <c r="O22" s="53"/>
    </row>
    <row r="23" spans="1:20" x14ac:dyDescent="0.45">
      <c r="A23" s="25" t="s">
        <v>101</v>
      </c>
      <c r="B23" s="25"/>
      <c r="C23" s="25"/>
      <c r="D23" s="25"/>
      <c r="E23" s="28"/>
      <c r="F23" s="28">
        <f>SUM(F2:F10)</f>
        <v>3433633.1799999997</v>
      </c>
      <c r="G23" s="28">
        <f>SUM(G2:G10)</f>
        <v>2454166.6666666665</v>
      </c>
      <c r="H23" s="28">
        <f>SUM(H2:H10)</f>
        <v>3660833.3333333335</v>
      </c>
      <c r="I23" s="28">
        <f>SUM(I2:I10)</f>
        <v>3660833.3333333335</v>
      </c>
      <c r="J23" s="28">
        <f t="shared" ref="J23" si="4">SUM(J2:J10)</f>
        <v>2785833.3333333335</v>
      </c>
      <c r="K23" s="28"/>
      <c r="L23" s="28"/>
      <c r="M23" s="25"/>
      <c r="N23" s="25"/>
      <c r="O23" s="25"/>
    </row>
    <row r="24" spans="1:20" x14ac:dyDescent="0.45">
      <c r="A24" s="42" t="s">
        <v>121</v>
      </c>
      <c r="E24" s="44"/>
    </row>
    <row r="25" spans="1:20" x14ac:dyDescent="0.45">
      <c r="A25" s="42" t="s">
        <v>122</v>
      </c>
      <c r="F25" s="44">
        <f>SUM(F5:F10)+0.15*SUM(F2:F4)</f>
        <v>1258794.977</v>
      </c>
      <c r="G25" s="44">
        <f>SUM(G5:G10)+0.15*SUM(G2:G4)</f>
        <v>2454166.6666666665</v>
      </c>
      <c r="H25" s="44">
        <f>SUM(H5:H10)+0.15*SUM(H2:H4)</f>
        <v>3660833.3333333335</v>
      </c>
      <c r="I25" s="44">
        <f>SUM(I5:I10)+0.15*SUM(I2:I4)</f>
        <v>3660833.3333333335</v>
      </c>
      <c r="J25" s="44">
        <f>SUM(J5:J10)+0.15*SUM(J2:J4)</f>
        <v>2785833.3333333335</v>
      </c>
      <c r="K25" s="44"/>
      <c r="L25" s="44"/>
    </row>
    <row r="26" spans="1:20" x14ac:dyDescent="0.45">
      <c r="A26" s="42" t="s">
        <v>123</v>
      </c>
      <c r="F26" s="44">
        <f>0.85*SUM(F2:F4)</f>
        <v>2174838.2029999997</v>
      </c>
      <c r="G26" s="44">
        <f>0.85*SUM(G2:G4)</f>
        <v>0</v>
      </c>
      <c r="H26" s="44">
        <f>0.85*SUM(H2:H4)</f>
        <v>0</v>
      </c>
      <c r="I26" s="44">
        <f>0.85*SUM(I2:I4)</f>
        <v>0</v>
      </c>
      <c r="J26" s="44">
        <f>0.85*SUM(J2:J4)</f>
        <v>0</v>
      </c>
      <c r="K26" s="44"/>
      <c r="L26" s="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60" zoomScaleNormal="60" workbookViewId="0">
      <selection activeCell="P43" sqref="P43"/>
    </sheetView>
  </sheetViews>
  <sheetFormatPr defaultColWidth="8.90625" defaultRowHeight="16.5" x14ac:dyDescent="0.45"/>
  <cols>
    <col min="1" max="1" width="15.90625" style="30" customWidth="1"/>
    <col min="2" max="2" width="61.81640625" style="26" bestFit="1" customWidth="1"/>
    <col min="3" max="3" width="9" style="26" bestFit="1" customWidth="1"/>
    <col min="4" max="4" width="11.08984375" style="26" bestFit="1" customWidth="1"/>
    <col min="5" max="5" width="13.81640625" style="26" customWidth="1"/>
    <col min="6" max="6" width="9.08984375" style="26" customWidth="1"/>
    <col min="7" max="7" width="12.26953125" style="26" bestFit="1" customWidth="1"/>
    <col min="8" max="8" width="11.90625" style="26" bestFit="1" customWidth="1"/>
    <col min="9" max="9" width="15.6328125" style="26" customWidth="1"/>
    <col min="10" max="10" width="17.7265625" style="26" customWidth="1"/>
    <col min="11" max="11" width="11.90625" style="26" bestFit="1" customWidth="1"/>
    <col min="12" max="12" width="8.90625" style="26"/>
    <col min="13" max="13" width="35.7265625" style="26" customWidth="1"/>
    <col min="14" max="14" width="19.1796875" style="26" customWidth="1"/>
    <col min="15" max="15" width="48.7265625" style="27" customWidth="1"/>
    <col min="16" max="16" width="40.81640625" style="26" customWidth="1"/>
    <col min="17" max="17" width="33.6328125" style="26" bestFit="1" customWidth="1"/>
    <col min="18" max="18" width="16.54296875" bestFit="1" customWidth="1"/>
    <col min="19" max="19" width="33.453125" customWidth="1"/>
    <col min="20" max="16384" width="8.90625" style="26"/>
  </cols>
  <sheetData>
    <row r="1" spans="1:17" x14ac:dyDescent="0.45">
      <c r="A1" s="33" t="s">
        <v>5</v>
      </c>
      <c r="B1" s="34" t="s">
        <v>81</v>
      </c>
      <c r="C1" s="34" t="s">
        <v>124</v>
      </c>
      <c r="D1" s="34" t="s">
        <v>83</v>
      </c>
      <c r="E1" s="34" t="s">
        <v>84</v>
      </c>
      <c r="F1" s="34">
        <v>2023</v>
      </c>
      <c r="G1" s="34">
        <v>2024</v>
      </c>
      <c r="H1" s="34">
        <v>2025</v>
      </c>
      <c r="I1" s="34">
        <v>2026</v>
      </c>
      <c r="J1" s="34">
        <v>2027</v>
      </c>
      <c r="K1" s="34">
        <v>2028</v>
      </c>
      <c r="L1" s="34">
        <v>2029</v>
      </c>
      <c r="M1" s="34" t="s">
        <v>85</v>
      </c>
      <c r="N1" s="34" t="s">
        <v>86</v>
      </c>
      <c r="O1" s="72" t="s">
        <v>233</v>
      </c>
      <c r="P1" s="72" t="s">
        <v>233</v>
      </c>
      <c r="Q1" s="34" t="s">
        <v>87</v>
      </c>
    </row>
    <row r="2" spans="1:17" ht="16.5" customHeight="1" x14ac:dyDescent="0.45">
      <c r="A2" s="73" t="str">
        <f>IF(N2="Pokryté","prebiehajúce",0)</f>
        <v>prebiehajúce</v>
      </c>
      <c r="B2" s="35" t="s">
        <v>207</v>
      </c>
      <c r="C2" s="35" t="s">
        <v>125</v>
      </c>
      <c r="D2" s="35" t="s">
        <v>213</v>
      </c>
      <c r="E2" s="36">
        <v>77915000</v>
      </c>
      <c r="F2" s="75">
        <v>77915000</v>
      </c>
      <c r="G2" s="75"/>
      <c r="H2" s="75"/>
      <c r="I2" s="75"/>
      <c r="J2" s="75"/>
      <c r="K2" s="75"/>
      <c r="L2" s="38"/>
      <c r="M2" s="35" t="s">
        <v>126</v>
      </c>
      <c r="N2" s="35" t="s">
        <v>89</v>
      </c>
      <c r="O2" s="71" t="s">
        <v>215</v>
      </c>
      <c r="P2" s="35"/>
      <c r="Q2" s="74" t="s">
        <v>127</v>
      </c>
    </row>
    <row r="3" spans="1:17" x14ac:dyDescent="0.45">
      <c r="A3" s="73" t="str">
        <f t="shared" ref="A3:A5" si="0">IF(N3="Pokryté","prebiehajúce",0)</f>
        <v>prebiehajúce</v>
      </c>
      <c r="B3" s="35" t="s">
        <v>196</v>
      </c>
      <c r="C3" s="35" t="s">
        <v>131</v>
      </c>
      <c r="D3" s="35" t="s">
        <v>136</v>
      </c>
      <c r="E3" s="36">
        <v>2843454</v>
      </c>
      <c r="F3" s="38"/>
      <c r="G3" s="75">
        <v>2843454</v>
      </c>
      <c r="H3" s="75"/>
      <c r="I3" s="37"/>
      <c r="J3" s="37"/>
      <c r="K3"/>
      <c r="L3" s="38"/>
      <c r="M3" s="35" t="s">
        <v>126</v>
      </c>
      <c r="N3" s="35" t="s">
        <v>89</v>
      </c>
      <c r="O3" s="71" t="s">
        <v>216</v>
      </c>
      <c r="P3" s="35"/>
      <c r="Q3" s="74"/>
    </row>
    <row r="4" spans="1:17" ht="16.75" customHeight="1" x14ac:dyDescent="0.45">
      <c r="A4" s="73" t="str">
        <f t="shared" si="0"/>
        <v>prebiehajúce</v>
      </c>
      <c r="B4" s="35" t="s">
        <v>173</v>
      </c>
      <c r="C4" s="35" t="s">
        <v>128</v>
      </c>
      <c r="D4" s="35" t="s">
        <v>136</v>
      </c>
      <c r="E4" s="36">
        <v>6845854.7000000002</v>
      </c>
      <c r="F4" s="37"/>
      <c r="G4" s="75">
        <v>6845854.7000000002</v>
      </c>
      <c r="H4" s="75"/>
      <c r="I4" s="37"/>
      <c r="J4" s="37"/>
      <c r="K4" s="38"/>
      <c r="L4" s="38"/>
      <c r="M4" s="35" t="s">
        <v>126</v>
      </c>
      <c r="N4" s="35" t="s">
        <v>89</v>
      </c>
      <c r="O4" s="71" t="s">
        <v>217</v>
      </c>
      <c r="P4" s="35"/>
      <c r="Q4" s="74"/>
    </row>
    <row r="5" spans="1:17" x14ac:dyDescent="0.45">
      <c r="A5" s="73" t="str">
        <f t="shared" si="0"/>
        <v>prebiehajúce</v>
      </c>
      <c r="B5" s="35" t="s">
        <v>174</v>
      </c>
      <c r="C5" s="35" t="s">
        <v>132</v>
      </c>
      <c r="D5" s="35" t="s">
        <v>140</v>
      </c>
      <c r="E5" s="36">
        <v>55886484</v>
      </c>
      <c r="F5" s="37"/>
      <c r="G5" s="75">
        <v>55886484</v>
      </c>
      <c r="H5" s="75"/>
      <c r="I5" s="75"/>
      <c r="J5" s="75"/>
      <c r="K5" s="38"/>
      <c r="L5" s="38"/>
      <c r="M5" s="35" t="s">
        <v>126</v>
      </c>
      <c r="N5" s="35" t="s">
        <v>89</v>
      </c>
      <c r="O5" s="71" t="s">
        <v>218</v>
      </c>
      <c r="P5" s="35"/>
      <c r="Q5" s="74"/>
    </row>
    <row r="6" spans="1:17" x14ac:dyDescent="0.45">
      <c r="A6" s="73" t="str">
        <f t="shared" ref="A6:A14" si="1">IF(N6="Pokryté","prebiehajúce",0)</f>
        <v>prebiehajúce</v>
      </c>
      <c r="B6" s="35" t="s">
        <v>176</v>
      </c>
      <c r="C6" s="35" t="s">
        <v>138</v>
      </c>
      <c r="D6" s="35" t="s">
        <v>136</v>
      </c>
      <c r="E6" s="36">
        <v>14654755</v>
      </c>
      <c r="F6"/>
      <c r="G6" s="75">
        <v>14654755</v>
      </c>
      <c r="H6" s="75"/>
      <c r="I6" s="37"/>
      <c r="J6" s="37"/>
      <c r="K6" s="38"/>
      <c r="L6" s="38"/>
      <c r="M6" s="35" t="s">
        <v>126</v>
      </c>
      <c r="N6" s="35" t="s">
        <v>89</v>
      </c>
      <c r="O6" s="71" t="s">
        <v>220</v>
      </c>
      <c r="P6" s="35"/>
      <c r="Q6" s="74"/>
    </row>
    <row r="7" spans="1:17" x14ac:dyDescent="0.45">
      <c r="A7" s="73" t="str">
        <f t="shared" si="1"/>
        <v>prebiehajúce</v>
      </c>
      <c r="B7" s="35" t="s">
        <v>208</v>
      </c>
      <c r="C7" s="35" t="s">
        <v>129</v>
      </c>
      <c r="D7" s="35" t="s">
        <v>112</v>
      </c>
      <c r="E7" s="36">
        <v>31602460</v>
      </c>
      <c r="F7" s="37"/>
      <c r="G7" s="75">
        <v>31602460</v>
      </c>
      <c r="H7" s="75"/>
      <c r="I7" s="75"/>
      <c r="J7" s="37"/>
      <c r="K7"/>
      <c r="L7" s="38"/>
      <c r="M7" s="35" t="s">
        <v>126</v>
      </c>
      <c r="N7" s="35" t="s">
        <v>89</v>
      </c>
      <c r="O7" s="71" t="s">
        <v>221</v>
      </c>
      <c r="P7" s="35"/>
      <c r="Q7" s="74"/>
    </row>
    <row r="8" spans="1:17" x14ac:dyDescent="0.45">
      <c r="A8" s="73" t="str">
        <f t="shared" si="1"/>
        <v>prebiehajúce</v>
      </c>
      <c r="B8" s="35" t="s">
        <v>209</v>
      </c>
      <c r="C8" s="35" t="s">
        <v>125</v>
      </c>
      <c r="D8" s="35" t="s">
        <v>136</v>
      </c>
      <c r="E8" s="36">
        <v>2788334.44</v>
      </c>
      <c r="F8" s="37"/>
      <c r="G8" s="75">
        <v>2788334.44</v>
      </c>
      <c r="H8" s="75"/>
      <c r="I8" s="38"/>
      <c r="J8" s="38"/>
      <c r="K8" s="38"/>
      <c r="L8" s="38"/>
      <c r="M8" s="35" t="s">
        <v>126</v>
      </c>
      <c r="N8" s="35" t="s">
        <v>89</v>
      </c>
      <c r="O8" s="71" t="s">
        <v>223</v>
      </c>
      <c r="P8" s="35" t="s">
        <v>224</v>
      </c>
      <c r="Q8" s="74"/>
    </row>
    <row r="9" spans="1:17" x14ac:dyDescent="0.45">
      <c r="A9" s="73" t="str">
        <f t="shared" si="1"/>
        <v>prebiehajúce</v>
      </c>
      <c r="B9" s="35" t="s">
        <v>210</v>
      </c>
      <c r="C9" s="35" t="s">
        <v>128</v>
      </c>
      <c r="D9" s="35">
        <v>2024</v>
      </c>
      <c r="E9" s="36">
        <v>4664000</v>
      </c>
      <c r="F9" s="38"/>
      <c r="G9" s="39">
        <v>4664000</v>
      </c>
      <c r="H9" s="37"/>
      <c r="I9" s="37"/>
      <c r="J9" s="37"/>
      <c r="K9" s="37"/>
      <c r="L9" s="37"/>
      <c r="M9" s="35" t="s">
        <v>126</v>
      </c>
      <c r="N9" s="35" t="s">
        <v>89</v>
      </c>
      <c r="O9" s="71" t="s">
        <v>225</v>
      </c>
      <c r="P9" s="35" t="s">
        <v>226</v>
      </c>
      <c r="Q9" s="74"/>
    </row>
    <row r="10" spans="1:17" x14ac:dyDescent="0.45">
      <c r="A10" s="73" t="str">
        <f t="shared" si="1"/>
        <v>prebiehajúce</v>
      </c>
      <c r="B10" s="35" t="s">
        <v>211</v>
      </c>
      <c r="C10" s="35" t="s">
        <v>125</v>
      </c>
      <c r="D10" s="35" t="s">
        <v>136</v>
      </c>
      <c r="E10" s="36">
        <v>5691728.5999999996</v>
      </c>
      <c r="F10" s="37"/>
      <c r="G10" s="75">
        <v>5691728.5999999996</v>
      </c>
      <c r="H10" s="75"/>
      <c r="I10" s="37"/>
      <c r="J10" s="38"/>
      <c r="K10" s="38"/>
      <c r="L10" s="38"/>
      <c r="M10" s="35" t="s">
        <v>126</v>
      </c>
      <c r="N10" s="35" t="s">
        <v>89</v>
      </c>
      <c r="O10" s="71" t="s">
        <v>227</v>
      </c>
      <c r="P10" s="35" t="s">
        <v>228</v>
      </c>
      <c r="Q10" s="74"/>
    </row>
    <row r="11" spans="1:17" x14ac:dyDescent="0.45">
      <c r="A11" s="73" t="str">
        <f t="shared" si="1"/>
        <v>prebiehajúce</v>
      </c>
      <c r="B11" s="35" t="s">
        <v>182</v>
      </c>
      <c r="C11" s="35" t="s">
        <v>138</v>
      </c>
      <c r="D11" s="35" t="s">
        <v>134</v>
      </c>
      <c r="E11" s="36">
        <v>13710979</v>
      </c>
      <c r="F11" s="37"/>
      <c r="G11" s="75">
        <v>13710979</v>
      </c>
      <c r="H11" s="75"/>
      <c r="I11"/>
      <c r="J11"/>
      <c r="K11"/>
      <c r="L11" s="38"/>
      <c r="M11" s="35" t="s">
        <v>126</v>
      </c>
      <c r="N11" s="35" t="s">
        <v>89</v>
      </c>
      <c r="O11" s="71" t="s">
        <v>229</v>
      </c>
      <c r="P11" s="35"/>
      <c r="Q11" s="74"/>
    </row>
    <row r="12" spans="1:17" x14ac:dyDescent="0.45">
      <c r="A12" s="73" t="str">
        <f t="shared" si="1"/>
        <v>prebiehajúce</v>
      </c>
      <c r="B12" s="35" t="s">
        <v>184</v>
      </c>
      <c r="C12" s="35" t="s">
        <v>128</v>
      </c>
      <c r="D12" s="35" t="s">
        <v>134</v>
      </c>
      <c r="E12" s="36">
        <v>5538228</v>
      </c>
      <c r="F12" s="37"/>
      <c r="G12" s="75">
        <v>5538228</v>
      </c>
      <c r="H12" s="75"/>
      <c r="I12" s="37"/>
      <c r="J12" s="40"/>
      <c r="K12"/>
      <c r="L12" s="38"/>
      <c r="M12" s="35" t="s">
        <v>126</v>
      </c>
      <c r="N12" s="35" t="s">
        <v>89</v>
      </c>
      <c r="O12" s="71" t="s">
        <v>230</v>
      </c>
      <c r="P12" s="35"/>
      <c r="Q12" s="74"/>
    </row>
    <row r="13" spans="1:17" x14ac:dyDescent="0.45">
      <c r="A13" s="73" t="str">
        <f t="shared" si="1"/>
        <v>prebiehajúce</v>
      </c>
      <c r="B13" s="35" t="s">
        <v>185</v>
      </c>
      <c r="C13" s="35" t="s">
        <v>131</v>
      </c>
      <c r="D13" s="35" t="s">
        <v>136</v>
      </c>
      <c r="E13" s="36">
        <v>9448242.8100000005</v>
      </c>
      <c r="F13" s="23"/>
      <c r="G13" s="75">
        <v>9448242.8100000005</v>
      </c>
      <c r="H13" s="75"/>
      <c r="I13" s="37"/>
      <c r="J13" s="37"/>
      <c r="K13"/>
      <c r="L13" s="38"/>
      <c r="M13" s="35" t="s">
        <v>126</v>
      </c>
      <c r="N13" s="35" t="s">
        <v>89</v>
      </c>
      <c r="O13" s="71" t="s">
        <v>231</v>
      </c>
      <c r="P13" s="35"/>
      <c r="Q13" s="74"/>
    </row>
    <row r="14" spans="1:17" x14ac:dyDescent="0.45">
      <c r="A14" s="73" t="str">
        <f t="shared" si="1"/>
        <v>prebiehajúce</v>
      </c>
      <c r="B14" s="35" t="s">
        <v>189</v>
      </c>
      <c r="C14" s="35" t="s">
        <v>138</v>
      </c>
      <c r="D14" s="35" t="s">
        <v>134</v>
      </c>
      <c r="E14" s="36">
        <v>1141073</v>
      </c>
      <c r="F14" s="37"/>
      <c r="G14" s="75">
        <v>1141073</v>
      </c>
      <c r="H14" s="75"/>
      <c r="I14"/>
      <c r="J14"/>
      <c r="K14"/>
      <c r="L14" s="35"/>
      <c r="M14" s="35" t="s">
        <v>126</v>
      </c>
      <c r="N14" s="35" t="s">
        <v>89</v>
      </c>
      <c r="O14" s="71" t="s">
        <v>232</v>
      </c>
      <c r="P14" s="35"/>
      <c r="Q14" s="74"/>
    </row>
    <row r="15" spans="1:17" ht="49.5" x14ac:dyDescent="0.45">
      <c r="A15" s="73">
        <v>1</v>
      </c>
      <c r="B15" s="35" t="s">
        <v>175</v>
      </c>
      <c r="C15" s="35" t="s">
        <v>131</v>
      </c>
      <c r="D15" s="35" t="s">
        <v>140</v>
      </c>
      <c r="E15" s="36">
        <v>38209607.450000003</v>
      </c>
      <c r="F15" s="37"/>
      <c r="G15" s="75">
        <v>38209607.450000003</v>
      </c>
      <c r="H15" s="75"/>
      <c r="I15" s="75"/>
      <c r="J15" s="75"/>
      <c r="K15" s="38"/>
      <c r="L15" s="38"/>
      <c r="M15" s="35" t="s">
        <v>126</v>
      </c>
      <c r="N15" s="35" t="s">
        <v>99</v>
      </c>
      <c r="O15" s="71" t="s">
        <v>219</v>
      </c>
      <c r="P15" s="35"/>
      <c r="Q15" s="74"/>
    </row>
    <row r="16" spans="1:17" x14ac:dyDescent="0.45">
      <c r="A16" s="73">
        <v>2</v>
      </c>
      <c r="B16" s="35" t="s">
        <v>177</v>
      </c>
      <c r="C16" s="35" t="s">
        <v>129</v>
      </c>
      <c r="D16" s="35" t="s">
        <v>130</v>
      </c>
      <c r="E16" s="36">
        <v>102500000</v>
      </c>
      <c r="F16" s="38"/>
      <c r="G16" s="75">
        <v>102500000</v>
      </c>
      <c r="H16" s="75"/>
      <c r="I16" s="75"/>
      <c r="J16" s="75"/>
      <c r="K16" s="38"/>
      <c r="L16" s="38"/>
      <c r="M16" s="35" t="s">
        <v>126</v>
      </c>
      <c r="N16" s="35" t="s">
        <v>99</v>
      </c>
      <c r="O16" s="71"/>
      <c r="P16" s="35"/>
      <c r="Q16" s="74"/>
    </row>
    <row r="17" spans="1:17" x14ac:dyDescent="0.45">
      <c r="A17" s="73">
        <v>3</v>
      </c>
      <c r="B17" s="35" t="s">
        <v>178</v>
      </c>
      <c r="C17" s="35" t="s">
        <v>125</v>
      </c>
      <c r="D17" s="35">
        <v>2027</v>
      </c>
      <c r="E17" s="36">
        <v>1500000</v>
      </c>
      <c r="F17"/>
      <c r="G17"/>
      <c r="H17"/>
      <c r="I17"/>
      <c r="J17" s="39">
        <v>1500000</v>
      </c>
      <c r="K17" s="38"/>
      <c r="L17" s="38"/>
      <c r="M17" s="35" t="s">
        <v>126</v>
      </c>
      <c r="N17" s="35" t="s">
        <v>99</v>
      </c>
      <c r="O17" s="71"/>
      <c r="P17" s="35"/>
      <c r="Q17" s="74"/>
    </row>
    <row r="18" spans="1:17" x14ac:dyDescent="0.45">
      <c r="A18" s="73">
        <v>4</v>
      </c>
      <c r="B18" s="35" t="s">
        <v>197</v>
      </c>
      <c r="C18" s="35" t="s">
        <v>129</v>
      </c>
      <c r="D18" s="35">
        <v>2026</v>
      </c>
      <c r="E18" s="36">
        <v>6260000</v>
      </c>
      <c r="F18"/>
      <c r="G18"/>
      <c r="H18"/>
      <c r="I18" s="39">
        <v>6260000</v>
      </c>
      <c r="J18" s="38"/>
      <c r="K18" s="38"/>
      <c r="L18" s="38"/>
      <c r="M18" s="35" t="s">
        <v>126</v>
      </c>
      <c r="N18" s="35" t="s">
        <v>99</v>
      </c>
      <c r="O18" s="71"/>
      <c r="P18" s="35"/>
      <c r="Q18" s="74"/>
    </row>
    <row r="19" spans="1:17" ht="33" x14ac:dyDescent="0.45">
      <c r="A19" s="73">
        <v>5</v>
      </c>
      <c r="B19" s="35" t="s">
        <v>199</v>
      </c>
      <c r="C19" s="35" t="s">
        <v>129</v>
      </c>
      <c r="D19" s="35" t="s">
        <v>112</v>
      </c>
      <c r="E19" s="36">
        <v>23257000</v>
      </c>
      <c r="F19" s="38"/>
      <c r="G19" s="75">
        <v>23257000</v>
      </c>
      <c r="H19" s="75"/>
      <c r="I19" s="75"/>
      <c r="J19"/>
      <c r="K19"/>
      <c r="L19"/>
      <c r="M19" s="35" t="s">
        <v>126</v>
      </c>
      <c r="N19" s="35" t="s">
        <v>99</v>
      </c>
      <c r="O19" s="71" t="s">
        <v>222</v>
      </c>
      <c r="P19" s="35"/>
      <c r="Q19" s="74"/>
    </row>
    <row r="20" spans="1:17" x14ac:dyDescent="0.45">
      <c r="A20" s="73">
        <v>6</v>
      </c>
      <c r="B20" s="35" t="s">
        <v>179</v>
      </c>
      <c r="C20" s="35" t="s">
        <v>131</v>
      </c>
      <c r="D20" s="35" t="s">
        <v>136</v>
      </c>
      <c r="E20" s="36">
        <v>1300000</v>
      </c>
      <c r="F20"/>
      <c r="G20" s="75">
        <v>1300000</v>
      </c>
      <c r="H20" s="75"/>
      <c r="I20" s="38"/>
      <c r="J20" s="38"/>
      <c r="K20" s="38"/>
      <c r="L20" s="38"/>
      <c r="M20" s="35" t="s">
        <v>126</v>
      </c>
      <c r="N20" s="35" t="s">
        <v>99</v>
      </c>
      <c r="O20" s="71"/>
      <c r="P20" s="35"/>
      <c r="Q20" s="74"/>
    </row>
    <row r="21" spans="1:17" x14ac:dyDescent="0.45">
      <c r="A21" s="73">
        <v>7</v>
      </c>
      <c r="B21" s="35" t="s">
        <v>180</v>
      </c>
      <c r="C21" s="35" t="s">
        <v>128</v>
      </c>
      <c r="D21" s="35" t="s">
        <v>141</v>
      </c>
      <c r="E21" s="36">
        <v>3800000</v>
      </c>
      <c r="F21" s="37"/>
      <c r="G21"/>
      <c r="H21" s="75">
        <v>3800000</v>
      </c>
      <c r="I21" s="75"/>
      <c r="J21"/>
      <c r="K21"/>
      <c r="L21"/>
      <c r="M21" s="35" t="s">
        <v>126</v>
      </c>
      <c r="N21" s="35" t="s">
        <v>99</v>
      </c>
      <c r="O21" s="71"/>
      <c r="P21" s="35"/>
      <c r="Q21" s="74"/>
    </row>
    <row r="22" spans="1:17" ht="33" x14ac:dyDescent="0.45">
      <c r="A22" s="73">
        <v>8</v>
      </c>
      <c r="B22" s="35" t="s">
        <v>181</v>
      </c>
      <c r="C22" s="35" t="s">
        <v>143</v>
      </c>
      <c r="D22" s="35" t="s">
        <v>134</v>
      </c>
      <c r="E22" s="36">
        <v>3129787</v>
      </c>
      <c r="F22" s="37"/>
      <c r="G22" s="75">
        <v>3129787</v>
      </c>
      <c r="H22" s="75"/>
      <c r="I22"/>
      <c r="J22" s="38"/>
      <c r="K22" s="38"/>
      <c r="L22" s="38"/>
      <c r="M22" s="35" t="s">
        <v>126</v>
      </c>
      <c r="N22" s="35" t="s">
        <v>99</v>
      </c>
      <c r="O22" s="71" t="s">
        <v>222</v>
      </c>
      <c r="P22" s="35"/>
      <c r="Q22" s="74"/>
    </row>
    <row r="23" spans="1:17" x14ac:dyDescent="0.45">
      <c r="A23" s="73">
        <v>9</v>
      </c>
      <c r="B23" s="35" t="s">
        <v>183</v>
      </c>
      <c r="C23" s="35" t="s">
        <v>135</v>
      </c>
      <c r="D23" s="35" t="s">
        <v>142</v>
      </c>
      <c r="E23" s="36">
        <v>2500000</v>
      </c>
      <c r="F23" s="37"/>
      <c r="G23" s="37"/>
      <c r="H23" s="75">
        <v>2500000</v>
      </c>
      <c r="I23" s="75"/>
      <c r="J23" s="37"/>
      <c r="K23" s="37"/>
      <c r="L23" s="37"/>
      <c r="M23" s="35" t="s">
        <v>126</v>
      </c>
      <c r="N23" s="35" t="s">
        <v>99</v>
      </c>
      <c r="O23" s="71"/>
      <c r="P23" s="35"/>
      <c r="Q23" s="74"/>
    </row>
    <row r="24" spans="1:17" x14ac:dyDescent="0.45">
      <c r="A24" s="73">
        <v>10</v>
      </c>
      <c r="B24" s="35" t="s">
        <v>186</v>
      </c>
      <c r="C24" s="35" t="s">
        <v>131</v>
      </c>
      <c r="D24" s="35" t="s">
        <v>144</v>
      </c>
      <c r="E24" s="36">
        <v>7000000</v>
      </c>
      <c r="F24" s="37"/>
      <c r="G24"/>
      <c r="H24"/>
      <c r="I24" s="75">
        <v>7000000</v>
      </c>
      <c r="J24" s="75"/>
      <c r="K24" s="75"/>
      <c r="L24" s="75"/>
      <c r="M24" s="35" t="s">
        <v>126</v>
      </c>
      <c r="N24" s="35" t="s">
        <v>99</v>
      </c>
      <c r="O24" s="71"/>
      <c r="P24" s="35"/>
      <c r="Q24" s="74"/>
    </row>
    <row r="25" spans="1:17" x14ac:dyDescent="0.45">
      <c r="A25" s="73">
        <v>11</v>
      </c>
      <c r="B25" s="35" t="s">
        <v>187</v>
      </c>
      <c r="C25" s="35" t="s">
        <v>138</v>
      </c>
      <c r="D25" s="35" t="s">
        <v>133</v>
      </c>
      <c r="E25" s="36">
        <v>4059358</v>
      </c>
      <c r="F25" s="35"/>
      <c r="G25" s="75">
        <v>4059358</v>
      </c>
      <c r="H25" s="75"/>
      <c r="I25" s="75"/>
      <c r="J25" s="37"/>
      <c r="K25" s="37"/>
      <c r="L25" s="35"/>
      <c r="M25" s="35" t="s">
        <v>126</v>
      </c>
      <c r="N25" s="35" t="s">
        <v>99</v>
      </c>
      <c r="O25" s="71"/>
      <c r="P25" s="35"/>
      <c r="Q25" s="74"/>
    </row>
    <row r="26" spans="1:17" ht="33" x14ac:dyDescent="0.45">
      <c r="A26" s="73">
        <v>12</v>
      </c>
      <c r="B26" s="35" t="s">
        <v>188</v>
      </c>
      <c r="C26" s="35" t="s">
        <v>128</v>
      </c>
      <c r="D26" s="35" t="s">
        <v>141</v>
      </c>
      <c r="E26" s="36">
        <v>6327000</v>
      </c>
      <c r="F26" s="35"/>
      <c r="G26" s="37"/>
      <c r="H26" s="75">
        <v>6327000</v>
      </c>
      <c r="I26" s="75"/>
      <c r="J26"/>
      <c r="K26" s="35"/>
      <c r="L26" s="35"/>
      <c r="M26" s="35" t="s">
        <v>126</v>
      </c>
      <c r="N26" s="35" t="s">
        <v>99</v>
      </c>
      <c r="O26" s="71" t="s">
        <v>222</v>
      </c>
      <c r="P26" s="35"/>
      <c r="Q26" s="74"/>
    </row>
    <row r="27" spans="1:17" x14ac:dyDescent="0.45">
      <c r="A27" s="73">
        <v>13</v>
      </c>
      <c r="B27" s="35" t="s">
        <v>190</v>
      </c>
      <c r="C27" s="35" t="s">
        <v>138</v>
      </c>
      <c r="D27" s="35" t="s">
        <v>145</v>
      </c>
      <c r="E27" s="36">
        <v>5200000</v>
      </c>
      <c r="F27" s="35"/>
      <c r="G27"/>
      <c r="H27"/>
      <c r="I27" s="75">
        <v>5200000</v>
      </c>
      <c r="J27" s="75"/>
      <c r="K27" s="75"/>
      <c r="L27" s="35"/>
      <c r="M27" s="35" t="s">
        <v>126</v>
      </c>
      <c r="N27" s="35" t="s">
        <v>99</v>
      </c>
      <c r="O27" s="71"/>
      <c r="P27" s="35"/>
      <c r="Q27" s="74"/>
    </row>
    <row r="28" spans="1:17" x14ac:dyDescent="0.45">
      <c r="A28" s="73">
        <v>14</v>
      </c>
      <c r="B28" s="35" t="s">
        <v>191</v>
      </c>
      <c r="C28" s="35" t="s">
        <v>125</v>
      </c>
      <c r="D28" s="35">
        <v>2027</v>
      </c>
      <c r="E28" s="36">
        <v>7620000</v>
      </c>
      <c r="F28" s="37"/>
      <c r="G28"/>
      <c r="H28"/>
      <c r="I28"/>
      <c r="J28" s="39">
        <v>7620000</v>
      </c>
      <c r="K28" s="35"/>
      <c r="L28" s="35"/>
      <c r="M28" s="35" t="s">
        <v>126</v>
      </c>
      <c r="N28" s="35" t="s">
        <v>99</v>
      </c>
      <c r="O28" s="71"/>
      <c r="P28" s="35"/>
      <c r="Q28" s="74"/>
    </row>
    <row r="29" spans="1:17" x14ac:dyDescent="0.45">
      <c r="A29" s="73">
        <v>15</v>
      </c>
      <c r="B29" s="35" t="s">
        <v>192</v>
      </c>
      <c r="C29" s="35" t="s">
        <v>125</v>
      </c>
      <c r="D29" s="35">
        <v>2028</v>
      </c>
      <c r="E29" s="36">
        <v>1150000</v>
      </c>
      <c r="F29" s="35"/>
      <c r="G29"/>
      <c r="H29"/>
      <c r="I29"/>
      <c r="J29"/>
      <c r="K29" s="39">
        <v>1150000</v>
      </c>
      <c r="L29" s="35"/>
      <c r="M29" s="35" t="s">
        <v>126</v>
      </c>
      <c r="N29" s="35" t="s">
        <v>99</v>
      </c>
      <c r="O29" s="71"/>
      <c r="P29" s="35"/>
      <c r="Q29" s="74"/>
    </row>
    <row r="30" spans="1:17" x14ac:dyDescent="0.45">
      <c r="A30" s="73">
        <v>16</v>
      </c>
      <c r="B30" s="35" t="s">
        <v>193</v>
      </c>
      <c r="C30" s="35" t="s">
        <v>125</v>
      </c>
      <c r="D30" s="35">
        <v>2028</v>
      </c>
      <c r="E30" s="36">
        <v>1000000</v>
      </c>
      <c r="F30" s="35"/>
      <c r="G30" s="35"/>
      <c r="H30"/>
      <c r="I30"/>
      <c r="J30"/>
      <c r="K30" s="39">
        <v>1000000</v>
      </c>
      <c r="L30" s="35"/>
      <c r="M30" s="35" t="s">
        <v>126</v>
      </c>
      <c r="N30" s="35" t="s">
        <v>99</v>
      </c>
      <c r="O30" s="71"/>
      <c r="P30" s="35"/>
      <c r="Q30" s="74"/>
    </row>
    <row r="31" spans="1:17" x14ac:dyDescent="0.45">
      <c r="A31" s="73">
        <v>17</v>
      </c>
      <c r="B31" s="35" t="s">
        <v>194</v>
      </c>
      <c r="C31" s="35" t="s">
        <v>138</v>
      </c>
      <c r="D31" s="35" t="s">
        <v>141</v>
      </c>
      <c r="E31" s="36">
        <v>2550000</v>
      </c>
      <c r="F31" s="35"/>
      <c r="G31"/>
      <c r="H31" s="75">
        <v>2550000</v>
      </c>
      <c r="I31" s="75"/>
      <c r="J31"/>
      <c r="K31"/>
      <c r="L31" s="35"/>
      <c r="M31" s="35" t="s">
        <v>126</v>
      </c>
      <c r="N31" s="35" t="s">
        <v>99</v>
      </c>
      <c r="O31" s="71"/>
      <c r="P31" s="35"/>
      <c r="Q31" s="74"/>
    </row>
    <row r="32" spans="1:17" x14ac:dyDescent="0.45">
      <c r="A32" s="73">
        <v>18</v>
      </c>
      <c r="B32" s="35" t="s">
        <v>195</v>
      </c>
      <c r="C32" s="35" t="s">
        <v>129</v>
      </c>
      <c r="D32" s="35">
        <v>2027</v>
      </c>
      <c r="E32" s="36">
        <v>4000000</v>
      </c>
      <c r="F32" s="37"/>
      <c r="G32" s="37"/>
      <c r="H32" s="35"/>
      <c r="I32" s="39">
        <v>4000000</v>
      </c>
      <c r="J32" s="39">
        <v>4000000</v>
      </c>
      <c r="K32" s="35"/>
      <c r="L32" s="35"/>
      <c r="M32" s="35" t="s">
        <v>126</v>
      </c>
      <c r="N32" s="35" t="s">
        <v>99</v>
      </c>
      <c r="O32" s="71"/>
      <c r="P32" s="35"/>
      <c r="Q32" s="74"/>
    </row>
    <row r="33" spans="1:17" x14ac:dyDescent="0.45">
      <c r="A33" s="73">
        <v>19</v>
      </c>
      <c r="B33" s="35" t="s">
        <v>198</v>
      </c>
      <c r="C33" s="35" t="s">
        <v>138</v>
      </c>
      <c r="D33" s="35" t="s">
        <v>134</v>
      </c>
      <c r="E33" s="36">
        <v>1622644</v>
      </c>
      <c r="F33" s="35"/>
      <c r="G33" s="75">
        <v>1622644</v>
      </c>
      <c r="H33" s="75"/>
      <c r="I33"/>
      <c r="J33" s="35"/>
      <c r="K33" s="35"/>
      <c r="L33" s="35"/>
      <c r="M33" s="35" t="s">
        <v>126</v>
      </c>
      <c r="N33" s="35" t="s">
        <v>99</v>
      </c>
      <c r="O33" s="71"/>
      <c r="P33" s="35"/>
      <c r="Q33" s="74"/>
    </row>
    <row r="34" spans="1:17" x14ac:dyDescent="0.45">
      <c r="A34" s="73">
        <v>20</v>
      </c>
      <c r="B34" s="35" t="s">
        <v>200</v>
      </c>
      <c r="C34" s="35" t="s">
        <v>131</v>
      </c>
      <c r="D34" s="35">
        <v>2028</v>
      </c>
      <c r="E34" s="36">
        <v>1600000</v>
      </c>
      <c r="F34" s="35"/>
      <c r="G34"/>
      <c r="H34"/>
      <c r="I34"/>
      <c r="J34"/>
      <c r="K34" s="39">
        <v>1600000</v>
      </c>
      <c r="L34" s="35"/>
      <c r="M34" s="35" t="s">
        <v>126</v>
      </c>
      <c r="N34" s="35" t="s">
        <v>99</v>
      </c>
      <c r="O34" s="71"/>
      <c r="P34" s="35"/>
      <c r="Q34" s="74"/>
    </row>
    <row r="35" spans="1:17" x14ac:dyDescent="0.45">
      <c r="A35" s="73">
        <v>21</v>
      </c>
      <c r="B35" s="35" t="s">
        <v>201</v>
      </c>
      <c r="C35" s="35" t="s">
        <v>129</v>
      </c>
      <c r="D35" s="35">
        <v>2028</v>
      </c>
      <c r="E35" s="36">
        <v>10000000</v>
      </c>
      <c r="F35" s="35"/>
      <c r="G35"/>
      <c r="H35"/>
      <c r="I35"/>
      <c r="J35"/>
      <c r="K35" s="39">
        <v>10000000</v>
      </c>
      <c r="L35" s="35"/>
      <c r="M35" s="35" t="s">
        <v>126</v>
      </c>
      <c r="N35" s="35" t="s">
        <v>99</v>
      </c>
      <c r="O35" s="71"/>
      <c r="P35" s="35"/>
      <c r="Q35" s="74"/>
    </row>
    <row r="36" spans="1:17" x14ac:dyDescent="0.45">
      <c r="A36" s="73">
        <v>22</v>
      </c>
      <c r="B36" s="35" t="s">
        <v>202</v>
      </c>
      <c r="C36" s="35" t="s">
        <v>128</v>
      </c>
      <c r="D36" s="35" t="s">
        <v>146</v>
      </c>
      <c r="E36" s="36">
        <v>4000000</v>
      </c>
      <c r="F36" s="35"/>
      <c r="G36"/>
      <c r="H36"/>
      <c r="I36" s="75">
        <v>4000000</v>
      </c>
      <c r="J36" s="75"/>
      <c r="K36"/>
      <c r="L36" s="35"/>
      <c r="M36" s="35" t="s">
        <v>126</v>
      </c>
      <c r="N36" s="35" t="s">
        <v>99</v>
      </c>
      <c r="O36" s="71"/>
      <c r="P36" s="35"/>
      <c r="Q36" s="74"/>
    </row>
    <row r="37" spans="1:17" x14ac:dyDescent="0.45">
      <c r="A37" s="73">
        <v>23</v>
      </c>
      <c r="B37" s="35" t="s">
        <v>212</v>
      </c>
      <c r="C37" s="35" t="s">
        <v>125</v>
      </c>
      <c r="D37" s="35" t="s">
        <v>134</v>
      </c>
      <c r="E37" s="36">
        <v>4400000</v>
      </c>
      <c r="F37" s="35"/>
      <c r="G37" s="75">
        <v>4400000</v>
      </c>
      <c r="H37" s="75"/>
      <c r="I37" s="37"/>
      <c r="J37" s="37"/>
      <c r="K37" s="35"/>
      <c r="L37" s="35"/>
      <c r="M37" s="35" t="s">
        <v>126</v>
      </c>
      <c r="N37" s="35" t="s">
        <v>99</v>
      </c>
      <c r="O37" s="71"/>
      <c r="P37" s="35"/>
      <c r="Q37" s="74"/>
    </row>
    <row r="38" spans="1:17" x14ac:dyDescent="0.45">
      <c r="A38" s="73">
        <v>24</v>
      </c>
      <c r="B38" s="26" t="s">
        <v>203</v>
      </c>
      <c r="C38" s="26" t="s">
        <v>128</v>
      </c>
      <c r="D38" s="26" t="s">
        <v>141</v>
      </c>
      <c r="E38" s="36">
        <v>2500000</v>
      </c>
      <c r="G38"/>
      <c r="H38" s="75">
        <v>2500000</v>
      </c>
      <c r="I38" s="75"/>
      <c r="J38" s="37"/>
      <c r="M38" s="35" t="s">
        <v>126</v>
      </c>
      <c r="N38" s="35" t="s">
        <v>99</v>
      </c>
      <c r="O38" s="71"/>
      <c r="P38" s="35"/>
      <c r="Q38" s="74"/>
    </row>
    <row r="39" spans="1:17" x14ac:dyDescent="0.45">
      <c r="A39" s="73">
        <v>25</v>
      </c>
      <c r="B39" s="26" t="s">
        <v>204</v>
      </c>
      <c r="C39" s="26" t="s">
        <v>129</v>
      </c>
      <c r="D39" s="26" t="s">
        <v>146</v>
      </c>
      <c r="E39" s="36">
        <v>3000000</v>
      </c>
      <c r="H39"/>
      <c r="I39" s="75">
        <v>3000000</v>
      </c>
      <c r="J39" s="75"/>
      <c r="M39" s="35" t="s">
        <v>126</v>
      </c>
      <c r="N39" s="35" t="s">
        <v>99</v>
      </c>
      <c r="O39" s="71"/>
      <c r="P39" s="35"/>
      <c r="Q39" s="74"/>
    </row>
    <row r="40" spans="1:17" x14ac:dyDescent="0.45">
      <c r="A40" s="73">
        <v>26</v>
      </c>
      <c r="B40" s="26" t="s">
        <v>205</v>
      </c>
      <c r="C40" s="26" t="s">
        <v>125</v>
      </c>
      <c r="D40" s="26">
        <v>2026</v>
      </c>
      <c r="E40" s="36">
        <v>10000000</v>
      </c>
      <c r="I40" s="39">
        <v>10000000</v>
      </c>
      <c r="J40" s="37"/>
      <c r="M40" s="35" t="s">
        <v>126</v>
      </c>
      <c r="N40" s="35" t="s">
        <v>99</v>
      </c>
      <c r="O40" s="71"/>
      <c r="P40" s="35"/>
      <c r="Q40" s="74"/>
    </row>
    <row r="41" spans="1:17" x14ac:dyDescent="0.45">
      <c r="A41" s="73">
        <v>27</v>
      </c>
      <c r="B41" s="26" t="s">
        <v>206</v>
      </c>
      <c r="C41" s="26" t="s">
        <v>128</v>
      </c>
      <c r="D41" s="26" t="s">
        <v>141</v>
      </c>
      <c r="E41" s="36">
        <v>1200000</v>
      </c>
      <c r="H41" s="75">
        <v>1200000</v>
      </c>
      <c r="I41" s="75"/>
      <c r="M41" s="35" t="s">
        <v>126</v>
      </c>
      <c r="N41" s="35" t="s">
        <v>99</v>
      </c>
      <c r="O41" s="71"/>
      <c r="P41" s="35"/>
      <c r="Q41" s="74"/>
    </row>
    <row r="42" spans="1:17" x14ac:dyDescent="0.45">
      <c r="A42"/>
      <c r="B42"/>
      <c r="C42"/>
      <c r="D42"/>
      <c r="E42"/>
      <c r="F42"/>
      <c r="G42"/>
      <c r="H42"/>
      <c r="I42"/>
      <c r="J42"/>
      <c r="K42"/>
      <c r="L42"/>
      <c r="M42" s="35" t="s">
        <v>126</v>
      </c>
      <c r="N42" s="35" t="s">
        <v>99</v>
      </c>
      <c r="O42" s="71"/>
      <c r="P42" s="35"/>
      <c r="Q42" s="74"/>
    </row>
    <row r="43" spans="1:17" x14ac:dyDescent="0.45">
      <c r="A43"/>
      <c r="B43"/>
      <c r="C43"/>
      <c r="D43"/>
      <c r="E43"/>
      <c r="F43"/>
      <c r="G43"/>
      <c r="H43"/>
      <c r="I43"/>
      <c r="J43"/>
      <c r="K43"/>
      <c r="L43"/>
      <c r="M43" s="35" t="s">
        <v>126</v>
      </c>
      <c r="N43" s="35" t="s">
        <v>99</v>
      </c>
      <c r="O43" s="71"/>
      <c r="P43" s="35"/>
      <c r="Q43" s="74"/>
    </row>
    <row r="44" spans="1:17" x14ac:dyDescent="0.45">
      <c r="Q44" s="74"/>
    </row>
  </sheetData>
  <mergeCells count="31">
    <mergeCell ref="G16:J16"/>
    <mergeCell ref="F2:K2"/>
    <mergeCell ref="G3:H3"/>
    <mergeCell ref="G5:J5"/>
    <mergeCell ref="G10:H10"/>
    <mergeCell ref="G11:H11"/>
    <mergeCell ref="G4:H4"/>
    <mergeCell ref="G15:J15"/>
    <mergeCell ref="G8:H8"/>
    <mergeCell ref="G19:I19"/>
    <mergeCell ref="H21:I21"/>
    <mergeCell ref="G22:H22"/>
    <mergeCell ref="H23:I23"/>
    <mergeCell ref="G33:H33"/>
    <mergeCell ref="G20:H20"/>
    <mergeCell ref="Q2:Q44"/>
    <mergeCell ref="H41:I41"/>
    <mergeCell ref="G6:H6"/>
    <mergeCell ref="G7:I7"/>
    <mergeCell ref="G12:H12"/>
    <mergeCell ref="G13:H13"/>
    <mergeCell ref="G14:H14"/>
    <mergeCell ref="G37:H37"/>
    <mergeCell ref="H38:I38"/>
    <mergeCell ref="I39:J39"/>
    <mergeCell ref="H26:I26"/>
    <mergeCell ref="I27:K27"/>
    <mergeCell ref="H31:I31"/>
    <mergeCell ref="I36:J36"/>
    <mergeCell ref="I24:L24"/>
    <mergeCell ref="G25:I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2" workbookViewId="0">
      <selection activeCell="H5" sqref="H5"/>
    </sheetView>
  </sheetViews>
  <sheetFormatPr defaultRowHeight="14.5" x14ac:dyDescent="0.35"/>
  <cols>
    <col min="1" max="1" width="16.54296875" customWidth="1"/>
    <col min="5" max="5" width="15.54296875" hidden="1" customWidth="1"/>
    <col min="6" max="6" width="12.81640625" customWidth="1"/>
    <col min="7" max="7" width="14.26953125" customWidth="1"/>
    <col min="8" max="8" width="14.7265625" customWidth="1"/>
    <col min="9" max="9" width="10" customWidth="1"/>
  </cols>
  <sheetData>
    <row r="1" spans="1:9" ht="28.5" x14ac:dyDescent="0.35">
      <c r="A1" s="4" t="s">
        <v>0</v>
      </c>
      <c r="B1" s="4" t="s">
        <v>5</v>
      </c>
      <c r="C1" s="4" t="s">
        <v>3</v>
      </c>
      <c r="D1" s="4" t="s">
        <v>28</v>
      </c>
      <c r="E1" s="4" t="s">
        <v>4</v>
      </c>
      <c r="F1" s="5" t="s">
        <v>35</v>
      </c>
      <c r="G1" s="6" t="s">
        <v>38</v>
      </c>
      <c r="H1" s="7" t="s">
        <v>47</v>
      </c>
      <c r="I1" s="7" t="s">
        <v>1</v>
      </c>
    </row>
    <row r="2" spans="1:9" x14ac:dyDescent="0.35">
      <c r="A2" s="2" t="s">
        <v>9</v>
      </c>
      <c r="B2" s="2">
        <v>1</v>
      </c>
      <c r="C2" s="2" t="s">
        <v>20</v>
      </c>
      <c r="D2" s="2" t="s">
        <v>29</v>
      </c>
      <c r="E2" s="2" t="s">
        <v>30</v>
      </c>
      <c r="F2" s="2" t="s">
        <v>32</v>
      </c>
      <c r="G2" s="2" t="s">
        <v>30</v>
      </c>
      <c r="H2" s="2" t="s">
        <v>48</v>
      </c>
      <c r="I2" s="2" t="s">
        <v>52</v>
      </c>
    </row>
    <row r="3" spans="1:9" x14ac:dyDescent="0.35">
      <c r="A3" s="2" t="s">
        <v>10</v>
      </c>
      <c r="B3" s="2">
        <v>2</v>
      </c>
      <c r="C3" s="2" t="s">
        <v>21</v>
      </c>
      <c r="D3" s="2">
        <v>2024</v>
      </c>
      <c r="E3" s="2" t="s">
        <v>31</v>
      </c>
      <c r="F3" s="2" t="s">
        <v>36</v>
      </c>
      <c r="G3" s="2" t="s">
        <v>31</v>
      </c>
      <c r="H3" s="2" t="s">
        <v>49</v>
      </c>
      <c r="I3" s="2" t="s">
        <v>53</v>
      </c>
    </row>
    <row r="4" spans="1:9" x14ac:dyDescent="0.35">
      <c r="A4" s="8" t="s">
        <v>11</v>
      </c>
      <c r="B4" s="8">
        <v>3</v>
      </c>
      <c r="C4" s="8" t="s">
        <v>22</v>
      </c>
      <c r="D4" s="8">
        <v>2025</v>
      </c>
      <c r="E4" s="8"/>
      <c r="F4" s="2" t="s">
        <v>37</v>
      </c>
      <c r="G4" s="2"/>
      <c r="H4" s="2" t="s">
        <v>50</v>
      </c>
      <c r="I4" s="2" t="s">
        <v>54</v>
      </c>
    </row>
    <row r="5" spans="1:9" x14ac:dyDescent="0.35">
      <c r="A5" s="8" t="s">
        <v>12</v>
      </c>
      <c r="B5" s="8" t="s">
        <v>57</v>
      </c>
      <c r="C5" s="8" t="s">
        <v>23</v>
      </c>
      <c r="D5" s="8">
        <v>2026</v>
      </c>
      <c r="E5" s="8"/>
      <c r="F5" s="8" t="s">
        <v>33</v>
      </c>
      <c r="G5" s="2"/>
      <c r="H5" s="10" t="s">
        <v>51</v>
      </c>
      <c r="I5" s="9" t="s">
        <v>55</v>
      </c>
    </row>
    <row r="6" spans="1:9" x14ac:dyDescent="0.35">
      <c r="A6" s="8" t="s">
        <v>13</v>
      </c>
      <c r="B6" s="8" t="s">
        <v>58</v>
      </c>
      <c r="C6" s="8" t="s">
        <v>24</v>
      </c>
      <c r="D6" s="8">
        <v>2027</v>
      </c>
      <c r="E6" s="8"/>
      <c r="F6" s="8" t="s">
        <v>34</v>
      </c>
      <c r="G6" s="2"/>
      <c r="H6" s="2"/>
      <c r="I6" s="9" t="s">
        <v>11</v>
      </c>
    </row>
    <row r="7" spans="1:9" x14ac:dyDescent="0.35">
      <c r="A7" s="8" t="s">
        <v>14</v>
      </c>
      <c r="B7" s="8"/>
      <c r="C7" s="8" t="s">
        <v>25</v>
      </c>
      <c r="D7" s="8">
        <v>2028</v>
      </c>
      <c r="E7" s="8"/>
      <c r="F7" s="8" t="s">
        <v>27</v>
      </c>
      <c r="G7" s="2"/>
      <c r="H7" s="2"/>
    </row>
    <row r="8" spans="1:9" x14ac:dyDescent="0.35">
      <c r="A8" s="8" t="s">
        <v>15</v>
      </c>
      <c r="B8" s="8"/>
      <c r="C8" s="8" t="s">
        <v>26</v>
      </c>
      <c r="D8" s="8" t="s">
        <v>42</v>
      </c>
      <c r="E8" s="8"/>
      <c r="F8" s="8" t="s">
        <v>56</v>
      </c>
      <c r="G8" s="2"/>
      <c r="H8" s="2"/>
    </row>
    <row r="9" spans="1:9" x14ac:dyDescent="0.35">
      <c r="A9" s="8" t="s">
        <v>16</v>
      </c>
      <c r="B9" s="8"/>
      <c r="C9" s="8" t="s">
        <v>27</v>
      </c>
      <c r="D9" s="8"/>
      <c r="E9" s="8"/>
      <c r="F9" s="8" t="s">
        <v>73</v>
      </c>
      <c r="G9" s="2"/>
      <c r="H9" s="2"/>
    </row>
    <row r="10" spans="1:9" x14ac:dyDescent="0.35">
      <c r="A10" s="8" t="s">
        <v>17</v>
      </c>
      <c r="B10" s="8"/>
      <c r="C10" s="9" t="s">
        <v>59</v>
      </c>
      <c r="D10" s="8"/>
      <c r="E10" s="8"/>
      <c r="F10" s="8"/>
      <c r="G10" s="2"/>
      <c r="H10" s="2"/>
    </row>
    <row r="11" spans="1:9" x14ac:dyDescent="0.35">
      <c r="A11" s="8" t="s">
        <v>18</v>
      </c>
      <c r="B11" s="8"/>
      <c r="C11" s="8" t="s">
        <v>60</v>
      </c>
      <c r="D11" s="8"/>
      <c r="E11" s="8"/>
      <c r="F11" s="8"/>
      <c r="G11" s="2"/>
      <c r="H11" s="2"/>
    </row>
    <row r="12" spans="1:9" x14ac:dyDescent="0.35">
      <c r="A12" s="8" t="s">
        <v>19</v>
      </c>
      <c r="B12" s="8"/>
      <c r="C12" s="8" t="s">
        <v>72</v>
      </c>
      <c r="D12" s="8"/>
      <c r="E12" s="8"/>
      <c r="F12" s="8"/>
      <c r="G12" s="2"/>
      <c r="H12" s="2"/>
      <c r="I12" s="1"/>
    </row>
    <row r="13" spans="1:9" x14ac:dyDescent="0.35">
      <c r="A13" s="8"/>
      <c r="B13" s="8"/>
      <c r="C13" s="8" t="s">
        <v>78</v>
      </c>
      <c r="D13" s="8"/>
      <c r="E13" s="8"/>
      <c r="F13" s="8"/>
      <c r="G13" s="2"/>
      <c r="H13" s="2"/>
    </row>
    <row r="14" spans="1:9" x14ac:dyDescent="0.35">
      <c r="A14" s="8"/>
      <c r="B14" s="8"/>
      <c r="C14" s="8"/>
      <c r="D14" s="8"/>
      <c r="E14" s="8"/>
      <c r="F14" s="8"/>
      <c r="G14" s="2"/>
      <c r="H14" s="2"/>
    </row>
    <row r="15" spans="1:9" x14ac:dyDescent="0.35">
      <c r="A15" s="8"/>
      <c r="B15" s="8"/>
      <c r="C15" s="8"/>
      <c r="D15" s="8"/>
      <c r="E15" s="8"/>
      <c r="F15" s="8"/>
      <c r="G15" s="2"/>
      <c r="H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Data</vt:lpstr>
      <vt:lpstr>Priemyselné parky</vt:lpstr>
      <vt:lpstr>Environmentálne záťaže</vt:lpstr>
      <vt:lpstr>MHTH</vt:lpstr>
      <vt:lpstr>Parametre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Durisova Alica</dc:creator>
  <cp:lastModifiedBy>Hricisinova Miroslava</cp:lastModifiedBy>
  <cp:lastPrinted>2024-05-03T08:59:40Z</cp:lastPrinted>
  <dcterms:created xsi:type="dcterms:W3CDTF">2022-10-10T12:34:41Z</dcterms:created>
  <dcterms:modified xsi:type="dcterms:W3CDTF">2024-05-13T13:01:50Z</dcterms:modified>
</cp:coreProperties>
</file>