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LAN OBNOVY\Výzvy POO\Komponent 3 POO\Vyzva_03I04-26-V06_mesta\8. Vyzva_03I04-26-V06_na schvalenie GTSU\Vyzva_03I04-26-V06\"/>
    </mc:Choice>
  </mc:AlternateContent>
  <bookViews>
    <workbookView xWindow="0" yWindow="0" windowWidth="23040" windowHeight="8160"/>
  </bookViews>
  <sheets>
    <sheet name="Rozpočet projektu" sheetId="1" r:id="rId1"/>
    <sheet name="číselník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0" i="1"/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0" i="1"/>
  <c r="K10" i="1" s="1"/>
  <c r="I28" i="1" l="1"/>
  <c r="J28" i="1" s="1"/>
</calcChain>
</file>

<file path=xl/comments1.xml><?xml version="1.0" encoding="utf-8"?>
<comments xmlns="http://schemas.openxmlformats.org/spreadsheetml/2006/main">
  <authors>
    <author>m</author>
  </authors>
  <commentList>
    <comment ref="G9" authorId="0" shapeId="0">
      <text>
        <r>
          <rPr>
            <b/>
            <sz val="9"/>
            <color indexed="10"/>
            <rFont val="Segoe UI"/>
            <family val="2"/>
            <charset val="238"/>
          </rPr>
          <t>Suma v tomto stĺpci nesmie presiahnuť hodnotu vypočítanú v stĺpci Maximálna jednotková cena bez DPH.
POZOR !!! V prípade prekročenia hodnoty vypočítanej v stĺpci Maximálna jednotková cena bez DPH bude projekt považovaný za neoprávnený.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<sst xmlns="http://schemas.openxmlformats.org/spreadsheetml/2006/main" count="119" uniqueCount="119">
  <si>
    <t>ROZPOČET PROJEKTU</t>
  </si>
  <si>
    <t>Názov žiadateľa</t>
  </si>
  <si>
    <t>Názov projektu</t>
  </si>
  <si>
    <t>Typ nabíjacích staníc</t>
  </si>
  <si>
    <t>Nabíjacia stanica s bežným nabíjaním s jedným nabíjacím bodom</t>
  </si>
  <si>
    <t>Nabíjacia stanica s bežným nabíjaním s dvomi a viac nabíjacími bodmi</t>
  </si>
  <si>
    <t>Nabíjacia stanica s vysokovýkonným nabíjaním s výkonom 50 kW</t>
  </si>
  <si>
    <t>Nabíjacia stanica s vysokovýkonným nabíjaním s výkonom väčším ako 50 kW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</si>
  <si>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</si>
  <si>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</si>
  <si>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</si>
  <si>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</si>
  <si>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</si>
  <si>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</si>
  <si>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</si>
  <si>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</si>
  <si>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Dunajská Streda</t>
  </si>
  <si>
    <t>Galanta</t>
  </si>
  <si>
    <t>Hlohovec</t>
  </si>
  <si>
    <t>Piešťany</t>
  </si>
  <si>
    <t>Senica</t>
  </si>
  <si>
    <t>Skalica</t>
  </si>
  <si>
    <t>Trnava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</si>
  <si>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</si>
  <si>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</si>
  <si>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</si>
  <si>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</si>
  <si>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</si>
  <si>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</si>
  <si>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</si>
  <si>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</si>
  <si>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</si>
  <si>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Komárno</t>
  </si>
  <si>
    <t>Levice</t>
  </si>
  <si>
    <t>Nitra</t>
  </si>
  <si>
    <t>Nové Zámky</t>
  </si>
  <si>
    <t>Šaľa</t>
  </si>
  <si>
    <t>Topoľčany</t>
  </si>
  <si>
    <t>Zlaté Moravce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</si>
  <si>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</si>
  <si>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</si>
  <si>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</si>
  <si>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</si>
  <si>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</si>
  <si>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</si>
  <si>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</si>
  <si>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</si>
  <si>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</si>
  <si>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</si>
  <si>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</si>
  <si>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</si>
  <si>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</si>
  <si>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</si>
  <si>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</si>
  <si>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</si>
  <si>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</si>
  <si>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</si>
  <si>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</si>
  <si>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</si>
  <si>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</si>
  <si>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</si>
  <si>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</si>
  <si>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</si>
  <si>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</si>
  <si>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</si>
  <si>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</si>
  <si>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</si>
  <si>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</si>
  <si>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</si>
  <si>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</si>
  <si>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</si>
  <si>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</si>
  <si>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</si>
  <si>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</si>
  <si>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</si>
  <si>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</si>
  <si>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</si>
  <si>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</si>
  <si>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</si>
  <si>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</si>
  <si>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</si>
  <si>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</si>
  <si>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</si>
  <si>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</si>
  <si>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</si>
  <si>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</si>
  <si>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</si>
  <si>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Maximálny výkon nabíjacej stanice
[kW]</t>
  </si>
  <si>
    <t>Počet staníc
[ks]</t>
  </si>
  <si>
    <t>Inštrukcie:</t>
  </si>
  <si>
    <r>
      <rPr>
        <b/>
        <sz val="11"/>
        <color theme="1"/>
        <rFont val="Calibri"/>
        <family val="2"/>
        <charset val="238"/>
        <scheme val="minor"/>
      </rPr>
      <t>Umiestnenie nabíjacích staníc</t>
    </r>
    <r>
      <rPr>
        <sz val="11"/>
        <color theme="1"/>
        <rFont val="Calibri"/>
        <family val="2"/>
        <charset val="238"/>
        <scheme val="minor"/>
      </rPr>
      <t xml:space="preserve"> - žiadateľ vyberie z roletového menu okres, v ktorom budú nabíjacie stanice umiestnené.</t>
    </r>
  </si>
  <si>
    <r>
      <rPr>
        <b/>
        <sz val="11"/>
        <color theme="1"/>
        <rFont val="Calibri"/>
        <family val="2"/>
        <charset val="238"/>
        <scheme val="minor"/>
      </rPr>
      <t>Maximálny výkon nabíjacej stanice [kW]</t>
    </r>
    <r>
      <rPr>
        <sz val="11"/>
        <color theme="1"/>
        <rFont val="Calibri"/>
        <family val="2"/>
        <charset val="238"/>
        <scheme val="minor"/>
      </rPr>
      <t xml:space="preserve"> - žiadateľ uvedie maximálny výkon nabíjacej stanice udávaný výrobcom.</t>
    </r>
  </si>
  <si>
    <r>
      <rPr>
        <b/>
        <sz val="11"/>
        <color theme="1"/>
        <rFont val="Calibri"/>
        <family val="2"/>
        <charset val="238"/>
        <scheme val="minor"/>
      </rPr>
      <t>Počet staníc [ks]</t>
    </r>
    <r>
      <rPr>
        <sz val="11"/>
        <color theme="1"/>
        <rFont val="Calibri"/>
        <family val="2"/>
        <charset val="238"/>
        <scheme val="minor"/>
      </rPr>
      <t xml:space="preserve"> - žiadateľ uvedie počet kusov príslušných nabíjacích staníc</t>
    </r>
  </si>
  <si>
    <t>Maximálna jednotková cena bez DPH
[EUR]</t>
  </si>
  <si>
    <r>
      <rPr>
        <b/>
        <sz val="11"/>
        <color theme="1"/>
        <rFont val="Calibri"/>
        <family val="2"/>
        <charset val="238"/>
        <scheme val="minor"/>
      </rPr>
      <t>Maximálna jednotková cena bez DPH [EUR]</t>
    </r>
    <r>
      <rPr>
        <sz val="11"/>
        <color theme="1"/>
        <rFont val="Calibri"/>
        <family val="2"/>
        <charset val="238"/>
        <scheme val="minor"/>
      </rPr>
      <t xml:space="preserve"> - nevypĺňať. V tomto stĺpci je uvedená maximálna výška jednotkovej ceny bez DPH pre vybraný typ stanice, maximálny výkon nabíjacej stanice (ak relevantné).</t>
    </r>
  </si>
  <si>
    <t>Jednotková cena bez DPH
[EUR]</t>
  </si>
  <si>
    <t>Počet nabíjacích bodov
[ks]</t>
  </si>
  <si>
    <r>
      <rPr>
        <b/>
        <sz val="11"/>
        <color theme="1"/>
        <rFont val="Calibri"/>
        <family val="2"/>
        <charset val="238"/>
        <scheme val="minor"/>
      </rPr>
      <t>Počet nabíjacích bodov [ks]</t>
    </r>
    <r>
      <rPr>
        <sz val="11"/>
        <color theme="1"/>
        <rFont val="Calibri"/>
        <family val="2"/>
        <charset val="238"/>
        <scheme val="minor"/>
      </rPr>
      <t xml:space="preserve"> - žiadateľ uvedie celkový počet nabíjacích bodov z príslušných nabíjacích staníc</t>
    </r>
  </si>
  <si>
    <t>DPH
[EUR]</t>
  </si>
  <si>
    <t>Umiestnenie nabíjacích staníc</t>
  </si>
  <si>
    <t>Kontrola plnenia limitov</t>
  </si>
  <si>
    <t>Oprávnené výdavky [EUR]</t>
  </si>
  <si>
    <t>Žiadaná výška prostriedkov mechanizmu [EUR]</t>
  </si>
  <si>
    <r>
      <rPr>
        <b/>
        <sz val="11"/>
        <color theme="1"/>
        <rFont val="Calibri"/>
        <family val="2"/>
        <charset val="238"/>
        <scheme val="minor"/>
      </rPr>
      <t>Oprávnené výdavky celkom [EUR]</t>
    </r>
    <r>
      <rPr>
        <sz val="11"/>
        <color theme="1"/>
        <rFont val="Calibri"/>
        <family val="2"/>
        <charset val="238"/>
        <scheme val="minor"/>
      </rPr>
      <t xml:space="preserve"> - nevypĺňať</t>
    </r>
  </si>
  <si>
    <r>
      <rPr>
        <b/>
        <sz val="11"/>
        <rFont val="Calibri"/>
        <family val="2"/>
        <charset val="238"/>
        <scheme val="minor"/>
      </rPr>
      <t xml:space="preserve">Žiadaná výška prostriedkov mechanizmu  [EUR] </t>
    </r>
    <r>
      <rPr>
        <sz val="11"/>
        <rFont val="Calibri"/>
        <family val="2"/>
        <charset val="238"/>
        <scheme val="minor"/>
      </rPr>
      <t>- žiadateľ vyplní žiadanú výšku príspevku pri neprekročení maximálnej intenzity pomoci stanovenej vo výzve.</t>
    </r>
  </si>
  <si>
    <r>
      <rPr>
        <b/>
        <sz val="11"/>
        <color theme="1"/>
        <rFont val="Calibri"/>
        <family val="2"/>
        <charset val="238"/>
        <scheme val="minor"/>
      </rPr>
      <t xml:space="preserve">Kontrola plnenia limitov </t>
    </r>
    <r>
      <rPr>
        <sz val="11"/>
        <color theme="1"/>
        <rFont val="Calibri"/>
        <family val="2"/>
        <charset val="238"/>
        <scheme val="minor"/>
      </rPr>
      <t>- nevypĺňať. Kontrolný stĺpec indikuje, či je splnená podmienka neprekročenia maximálnej jednotkovej ceny bez DPH.</t>
    </r>
  </si>
  <si>
    <t>typ stanice</t>
  </si>
  <si>
    <t>limit</t>
  </si>
  <si>
    <t>typ projektu</t>
  </si>
  <si>
    <t>intenzita</t>
  </si>
  <si>
    <t>Nabíjacie stanice s bežným nabíjaním</t>
  </si>
  <si>
    <t>okres</t>
  </si>
  <si>
    <t>Kombinácia nabíjacích staníc s bežným nabíjaním a nabíjacích staníc s vysokovýkonným nabíjaním</t>
  </si>
  <si>
    <t>Oprávnené výdavky celkom
[EUR]</t>
  </si>
  <si>
    <r>
      <rPr>
        <b/>
        <sz val="11"/>
        <color rgb="FFFF0000"/>
        <rFont val="Calibri"/>
        <family val="2"/>
        <charset val="238"/>
        <scheme val="minor"/>
      </rPr>
      <t>Jednotková cena bez DPH [EUR]</t>
    </r>
    <r>
      <rPr>
        <sz val="11"/>
        <color rgb="FFFF0000"/>
        <rFont val="Calibri"/>
        <family val="2"/>
        <charset val="238"/>
        <scheme val="minor"/>
      </rPr>
      <t xml:space="preserve"> - žiadateľ uvedie jednotkovú cenu nabíjacej stanice. Pri stanovení jednotkovej ceny nabíjacej stanice žiadateľ zohľadní všetky oprávnené výdavky, ktoré sú s výstavbou nabíjacích staních spojené, t.j. jednotková cena nemusí predstavovať iba cenu samotnej stanice, ale bude zohľadňovať aj ostatné náklady spojené s jej vybudovaním, </t>
    </r>
    <r>
      <rPr>
        <u/>
        <sz val="11"/>
        <color rgb="FFFF0000"/>
        <rFont val="Calibri"/>
        <family val="2"/>
        <charset val="238"/>
        <scheme val="minor"/>
      </rPr>
      <t>ktoré sú podľa výzvy oprávnenými výdavkami</t>
    </r>
    <r>
      <rPr>
        <sz val="11"/>
        <color rgb="FFFF0000"/>
        <rFont val="Calibri"/>
        <family val="2"/>
        <charset val="238"/>
        <scheme val="minor"/>
      </rPr>
      <t xml:space="preserve">. </t>
    </r>
    <r>
      <rPr>
        <b/>
        <i/>
        <u/>
        <sz val="11"/>
        <color rgb="FFFF0000"/>
        <rFont val="Calibri"/>
        <family val="2"/>
        <charset val="238"/>
        <scheme val="minor"/>
      </rPr>
      <t>Suma v tomto stĺpci nesmie presiahnuť hodnotu vypočítanú v stĺpci Maximálna jednotková cena bez DPH [EUR]</t>
    </r>
    <r>
      <rPr>
        <sz val="11"/>
        <color rgb="FFFF0000"/>
        <rFont val="Calibri"/>
        <family val="2"/>
        <charset val="238"/>
        <scheme val="minor"/>
      </rPr>
      <t>. Ćíselný údaj uvedte na úrovni 2 desatinných miest.</t>
    </r>
  </si>
  <si>
    <r>
      <rPr>
        <b/>
        <sz val="11"/>
        <color theme="1"/>
        <rFont val="Calibri"/>
        <family val="2"/>
        <charset val="238"/>
        <scheme val="minor"/>
      </rPr>
      <t>DPH [EUR]</t>
    </r>
    <r>
      <rPr>
        <sz val="11"/>
        <color theme="1"/>
        <rFont val="Calibri"/>
        <family val="2"/>
        <charset val="238"/>
        <scheme val="minor"/>
      </rPr>
      <t xml:space="preserve"> - žiadateľ uvedie výšku oprávnenej dane z pridanej hodnoty na jednu nabíjaciu stanicu. Ćíselný údaj uvedte na úrovni 2 desatinných miest.</t>
    </r>
  </si>
  <si>
    <r>
      <rPr>
        <b/>
        <sz val="11"/>
        <color theme="1"/>
        <rFont val="Calibri"/>
        <family val="2"/>
        <charset val="238"/>
        <scheme val="minor"/>
      </rPr>
      <t>Typ nabíjacích staníc</t>
    </r>
    <r>
      <rPr>
        <sz val="11"/>
        <color theme="1"/>
        <rFont val="Calibri"/>
        <family val="2"/>
        <charset val="238"/>
        <scheme val="minor"/>
      </rPr>
      <t xml:space="preserve"> - žiadateľ vyberie z roletového menu typ nabíjacích staníc v súlade s výzvou. Ďalšie údaje vyplňte až po vyplnení typu nabíjacích staníc.</t>
    </r>
  </si>
  <si>
    <t>P.č.</t>
  </si>
  <si>
    <r>
      <t xml:space="preserve">P.č. - </t>
    </r>
    <r>
      <rPr>
        <sz val="11"/>
        <color theme="1"/>
        <rFont val="Calibri"/>
        <family val="2"/>
        <charset val="238"/>
        <scheme val="minor"/>
      </rPr>
      <t>uveďte poradové číslo položky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</si>
</sst>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10"/>
      <name val="Segoe UI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5" borderId="1" xfId="0" applyNumberForma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164" fontId="0" fillId="0" borderId="1" xfId="0" applyNumberFormat="1" applyBorder="1"/>
    <xf numFmtId="164" fontId="0" fillId="6" borderId="1" xfId="0" applyNumberFormat="1" applyFill="1" applyBorder="1"/>
    <xf numFmtId="0" fontId="1" fillId="2" borderId="1" xfId="0" applyFont="1" applyFill="1" applyBorder="1" applyAlignment="1">
      <alignment horizontal="left" vertical="top" wrapText="1"/>
    </xf>
    <xf numFmtId="0" fontId="0" fillId="5" borderId="1" xfId="0" applyFill="1" applyBorder="1"/>
    <xf numFmtId="164" fontId="0" fillId="0" borderId="1" xfId="0" applyNumberFormat="1" applyFill="1" applyBorder="1"/>
    <xf numFmtId="3" fontId="0" fillId="0" borderId="1" xfId="0" applyNumberFormat="1" applyBorder="1"/>
    <xf numFmtId="4" fontId="0" fillId="0" borderId="1" xfId="0" applyNumberFormat="1" applyBorder="1"/>
    <xf numFmtId="0" fontId="6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</cellXfs>
  <cellStyles count="1">
    <cellStyle name="Normálna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4832509</xdr:colOff>
      <xdr:row>0</xdr:row>
      <xdr:rowOff>92869</xdr:rowOff>
    </xdr:from>
    <xdr:to>
      <xdr:col>6</xdr:col>
      <xdr:colOff>428149</xdr:colOff>
      <xdr:row>3</xdr:row>
      <xdr:rowOff>67469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509" y="92869"/>
          <a:ext cx="5442109" cy="54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K43"/>
  <sheetViews>
    <sheetView tabSelected="1" zoomScale="80" zoomScaleNormal="80" workbookViewId="0">
      <selection activeCell="B35" sqref="B35:J35"/>
    </sheetView>
  </sheetViews>
  <sheetFormatPr defaultRowHeight="15" x14ac:dyDescent="0.25"/>
  <cols>
    <col min="1" max="1" width="4.140625" customWidth="1"/>
    <col min="2" max="2" width="73.7109375" customWidth="1"/>
    <col min="3" max="3" width="25.7109375" customWidth="1"/>
    <col min="4" max="8" width="16.140625" customWidth="1"/>
    <col min="9" max="10" width="18.7109375" customWidth="1"/>
    <col min="11" max="11" width="13.7109375" customWidth="1"/>
  </cols>
  <sheetData>
    <row r="5" spans="1:11" ht="23.25" x14ac:dyDescent="0.25">
      <c r="B5" s="17" t="s">
        <v>0</v>
      </c>
      <c r="C5" s="18"/>
      <c r="D5" s="18"/>
      <c r="E5" s="18"/>
      <c r="F5" s="18"/>
      <c r="G5" s="18"/>
      <c r="H5" s="18"/>
      <c r="I5" s="18"/>
      <c r="J5" s="18"/>
      <c r="K5" s="18"/>
    </row>
    <row r="6" spans="1:11" ht="15.75" customHeight="1" x14ac:dyDescent="0.25">
      <c r="B6" s="11" t="s">
        <v>1</v>
      </c>
      <c r="C6" s="19"/>
      <c r="D6" s="19"/>
      <c r="E6" s="19"/>
      <c r="F6" s="19"/>
      <c r="G6" s="19"/>
      <c r="H6" s="19"/>
      <c r="I6" s="19"/>
      <c r="J6" s="19"/>
      <c r="K6" s="19"/>
    </row>
    <row r="7" spans="1:11" ht="15.75" customHeight="1" x14ac:dyDescent="0.25">
      <c r="B7" s="11" t="s">
        <v>2</v>
      </c>
      <c r="C7" s="19"/>
      <c r="D7" s="19"/>
      <c r="E7" s="19"/>
      <c r="F7" s="19"/>
      <c r="G7" s="19"/>
      <c r="H7" s="19"/>
      <c r="I7" s="19"/>
      <c r="J7" s="19"/>
      <c r="K7" s="19"/>
    </row>
    <row r="9" spans="1:11" ht="60" x14ac:dyDescent="0.25">
      <c r="A9" s="5" t="s">
        <v>117</v>
      </c>
      <c r="B9" s="5" t="s">
        <v>3</v>
      </c>
      <c r="C9" s="5" t="s">
        <v>99</v>
      </c>
      <c r="D9" s="5" t="s">
        <v>87</v>
      </c>
      <c r="E9" s="5" t="s">
        <v>88</v>
      </c>
      <c r="F9" s="5" t="s">
        <v>96</v>
      </c>
      <c r="G9" s="5" t="s">
        <v>95</v>
      </c>
      <c r="H9" s="5" t="s">
        <v>98</v>
      </c>
      <c r="I9" s="5" t="s">
        <v>113</v>
      </c>
      <c r="J9" s="6" t="s">
        <v>93</v>
      </c>
      <c r="K9" s="6" t="s">
        <v>100</v>
      </c>
    </row>
    <row r="10" spans="1:11" x14ac:dyDescent="0.25">
      <c r="A10" s="3">
        <v>1</v>
      </c>
      <c r="B10" s="3"/>
      <c r="C10" s="1"/>
      <c r="D10" s="15"/>
      <c r="E10" s="14"/>
      <c r="F10" s="14"/>
      <c r="G10" s="9"/>
      <c r="H10" s="9"/>
      <c r="I10" s="4">
        <f>(G10+H10)*E10</f>
        <v>0</v>
      </c>
      <c r="J10" s="4">
        <f>IF(B10="",0,IF(AND(B10=číselník!$A$5,D10&gt;50),(_xlfn.FLOOR.MATH(D10-50))*400+30000,VLOOKUP(B10,číselník!$A$2:$B$5,2,0)))</f>
        <v>0</v>
      </c>
      <c r="K10" s="12" t="str">
        <f>IF(G10="","",IF(G10&lt;=J10,"splnený","nesplnený"))</f>
        <v/>
      </c>
    </row>
    <row r="11" spans="1:11" x14ac:dyDescent="0.25">
      <c r="A11" s="3">
        <v>2</v>
      </c>
      <c r="B11" s="3"/>
      <c r="C11" s="1"/>
      <c r="D11" s="15"/>
      <c r="E11" s="14"/>
      <c r="F11" s="14"/>
      <c r="G11" s="9"/>
      <c r="H11" s="9"/>
      <c r="I11" s="4">
        <f t="shared" ref="I11:I27" si="0">(G11+H11)*E11</f>
        <v>0</v>
      </c>
      <c r="J11" s="4">
        <f>IF(B11="",0,IF(AND(B11=číselník!$A$5,D11&gt;50),(_xlfn.FLOOR.MATH(D11-50))*400+30000,VLOOKUP(B11,číselník!$A$2:$B$5,2,0)))</f>
        <v>0</v>
      </c>
      <c r="K11" s="12" t="str">
        <f t="shared" ref="K11:K27" si="1">IF(G11="","",IF(G11&lt;=J11,"splnený","nesplnený"))</f>
        <v/>
      </c>
    </row>
    <row r="12" spans="1:11" x14ac:dyDescent="0.25">
      <c r="A12" s="3">
        <v>3</v>
      </c>
      <c r="B12" s="3"/>
      <c r="C12" s="1"/>
      <c r="D12" s="15"/>
      <c r="E12" s="14"/>
      <c r="F12" s="14"/>
      <c r="G12" s="9"/>
      <c r="H12" s="9"/>
      <c r="I12" s="4">
        <f t="shared" si="0"/>
        <v>0</v>
      </c>
      <c r="J12" s="4">
        <f>IF(B12="",0,IF(AND(B12=číselník!$A$5,D12&gt;50),(_xlfn.FLOOR.MATH(D12-50))*400+30000,VLOOKUP(B12,číselník!$A$2:$B$5,2,0)))</f>
        <v>0</v>
      </c>
      <c r="K12" s="12" t="str">
        <f t="shared" si="1"/>
        <v/>
      </c>
    </row>
    <row r="13" spans="1:11" x14ac:dyDescent="0.25">
      <c r="A13" s="3">
        <v>4</v>
      </c>
      <c r="B13" s="3"/>
      <c r="C13" s="1"/>
      <c r="D13" s="15"/>
      <c r="E13" s="14"/>
      <c r="F13" s="14"/>
      <c r="G13" s="9"/>
      <c r="H13" s="9"/>
      <c r="I13" s="4">
        <f t="shared" si="0"/>
        <v>0</v>
      </c>
      <c r="J13" s="4">
        <f>IF(B13="",0,IF(AND(B13=číselník!$A$5,D13&gt;50),(_xlfn.FLOOR.MATH(D13-50))*400+30000,VLOOKUP(B13,číselník!$A$2:$B$5,2,0)))</f>
        <v>0</v>
      </c>
      <c r="K13" s="12" t="str">
        <f t="shared" si="1"/>
        <v/>
      </c>
    </row>
    <row r="14" spans="1:11" x14ac:dyDescent="0.25">
      <c r="A14" s="3">
        <v>5</v>
      </c>
      <c r="B14" s="3"/>
      <c r="C14" s="1"/>
      <c r="D14" s="15"/>
      <c r="E14" s="14"/>
      <c r="F14" s="14"/>
      <c r="G14" s="9"/>
      <c r="H14" s="9"/>
      <c r="I14" s="4">
        <f t="shared" si="0"/>
        <v>0</v>
      </c>
      <c r="J14" s="4">
        <f>IF(B14="",0,IF(AND(B14=číselník!$A$5,D14&gt;50),(_xlfn.FLOOR.MATH(D14-50))*400+30000,VLOOKUP(B14,číselník!$A$2:$B$5,2,0)))</f>
        <v>0</v>
      </c>
      <c r="K14" s="12" t="str">
        <f t="shared" si="1"/>
        <v/>
      </c>
    </row>
    <row r="15" spans="1:11" x14ac:dyDescent="0.25">
      <c r="A15" s="3">
        <v>6</v>
      </c>
      <c r="B15" s="3"/>
      <c r="C15" s="1"/>
      <c r="D15" s="15"/>
      <c r="E15" s="14"/>
      <c r="F15" s="14"/>
      <c r="G15" s="9"/>
      <c r="H15" s="9"/>
      <c r="I15" s="4">
        <f t="shared" si="0"/>
        <v>0</v>
      </c>
      <c r="J15" s="4">
        <f>IF(B15="",0,IF(AND(B15=číselník!$A$5,D15&gt;50),(_xlfn.FLOOR.MATH(D15-50))*400+30000,VLOOKUP(B15,číselník!$A$2:$B$5,2,0)))</f>
        <v>0</v>
      </c>
      <c r="K15" s="12" t="str">
        <f t="shared" si="1"/>
        <v/>
      </c>
    </row>
    <row r="16" spans="1:11" x14ac:dyDescent="0.25">
      <c r="A16" s="3">
        <v>7</v>
      </c>
      <c r="B16" s="3"/>
      <c r="C16" s="1"/>
      <c r="D16" s="15"/>
      <c r="E16" s="14"/>
      <c r="F16" s="14"/>
      <c r="G16" s="9"/>
      <c r="H16" s="9"/>
      <c r="I16" s="4">
        <f t="shared" si="0"/>
        <v>0</v>
      </c>
      <c r="J16" s="4">
        <f>IF(B16="",0,IF(AND(B16=číselník!$A$5,D16&gt;50),(_xlfn.FLOOR.MATH(D16-50))*400+30000,VLOOKUP(B16,číselník!$A$2:$B$5,2,0)))</f>
        <v>0</v>
      </c>
      <c r="K16" s="12" t="str">
        <f t="shared" si="1"/>
        <v/>
      </c>
    </row>
    <row r="17" spans="1:11" x14ac:dyDescent="0.25">
      <c r="A17" s="3">
        <v>8</v>
      </c>
      <c r="B17" s="3"/>
      <c r="C17" s="1"/>
      <c r="D17" s="15"/>
      <c r="E17" s="14"/>
      <c r="F17" s="14"/>
      <c r="G17" s="9"/>
      <c r="H17" s="9"/>
      <c r="I17" s="4">
        <f t="shared" si="0"/>
        <v>0</v>
      </c>
      <c r="J17" s="4">
        <f>IF(B17="",0,IF(AND(B17=číselník!$A$5,D17&gt;50),(_xlfn.FLOOR.MATH(D17-50))*400+30000,VLOOKUP(B17,číselník!$A$2:$B$5,2,0)))</f>
        <v>0</v>
      </c>
      <c r="K17" s="12" t="str">
        <f t="shared" si="1"/>
        <v/>
      </c>
    </row>
    <row r="18" spans="1:11" x14ac:dyDescent="0.25">
      <c r="A18" s="3">
        <v>9</v>
      </c>
      <c r="B18" s="3"/>
      <c r="C18" s="1"/>
      <c r="D18" s="15"/>
      <c r="E18" s="14"/>
      <c r="F18" s="14"/>
      <c r="G18" s="9"/>
      <c r="H18" s="9"/>
      <c r="I18" s="4">
        <f t="shared" si="0"/>
        <v>0</v>
      </c>
      <c r="J18" s="4">
        <f>IF(B18="",0,IF(AND(B18=číselník!$A$5,D18&gt;50),(_xlfn.FLOOR.MATH(D18-50))*400+30000,VLOOKUP(B18,číselník!$A$2:$B$5,2,0)))</f>
        <v>0</v>
      </c>
      <c r="K18" s="12" t="str">
        <f t="shared" si="1"/>
        <v/>
      </c>
    </row>
    <row r="19" spans="1:11" x14ac:dyDescent="0.25">
      <c r="A19" s="3">
        <v>10</v>
      </c>
      <c r="B19" s="3"/>
      <c r="C19" s="1"/>
      <c r="D19" s="15"/>
      <c r="E19" s="14"/>
      <c r="F19" s="14"/>
      <c r="G19" s="9"/>
      <c r="H19" s="9"/>
      <c r="I19" s="4">
        <f t="shared" si="0"/>
        <v>0</v>
      </c>
      <c r="J19" s="4">
        <f>IF(B19="",0,IF(AND(B19=číselník!$A$5,D19&gt;50),(_xlfn.FLOOR.MATH(D19-50))*400+30000,VLOOKUP(B19,číselník!$A$2:$B$5,2,0)))</f>
        <v>0</v>
      </c>
      <c r="K19" s="12" t="str">
        <f t="shared" si="1"/>
        <v/>
      </c>
    </row>
    <row r="20" spans="1:11" x14ac:dyDescent="0.25">
      <c r="A20" s="3">
        <v>11</v>
      </c>
      <c r="B20" s="3"/>
      <c r="C20" s="1"/>
      <c r="D20" s="15"/>
      <c r="E20" s="14"/>
      <c r="F20" s="14"/>
      <c r="G20" s="9"/>
      <c r="H20" s="9"/>
      <c r="I20" s="4">
        <f t="shared" si="0"/>
        <v>0</v>
      </c>
      <c r="J20" s="4">
        <f>IF(B20="",0,IF(AND(B20=číselník!$A$5,D20&gt;50),(_xlfn.FLOOR.MATH(D20-50))*400+30000,VLOOKUP(B20,číselník!$A$2:$B$5,2,0)))</f>
        <v>0</v>
      </c>
      <c r="K20" s="12" t="str">
        <f t="shared" si="1"/>
        <v/>
      </c>
    </row>
    <row r="21" spans="1:11" x14ac:dyDescent="0.25">
      <c r="A21" s="3">
        <v>12</v>
      </c>
      <c r="B21" s="3"/>
      <c r="C21" s="1"/>
      <c r="D21" s="15"/>
      <c r="E21" s="14"/>
      <c r="F21" s="14"/>
      <c r="G21" s="9"/>
      <c r="H21" s="9"/>
      <c r="I21" s="4">
        <f t="shared" si="0"/>
        <v>0</v>
      </c>
      <c r="J21" s="4">
        <f>IF(B21="",0,IF(AND(B21=číselník!$A$5,D21&gt;50),(_xlfn.FLOOR.MATH(D21-50))*400+30000,VLOOKUP(B21,číselník!$A$2:$B$5,2,0)))</f>
        <v>0</v>
      </c>
      <c r="K21" s="12" t="str">
        <f t="shared" si="1"/>
        <v/>
      </c>
    </row>
    <row r="22" spans="1:11" x14ac:dyDescent="0.25">
      <c r="A22" s="3">
        <v>13</v>
      </c>
      <c r="B22" s="3"/>
      <c r="C22" s="1"/>
      <c r="D22" s="15"/>
      <c r="E22" s="14"/>
      <c r="F22" s="14"/>
      <c r="G22" s="9"/>
      <c r="H22" s="9"/>
      <c r="I22" s="4">
        <f t="shared" si="0"/>
        <v>0</v>
      </c>
      <c r="J22" s="4">
        <f>IF(B22="",0,IF(AND(B22=číselník!$A$5,D22&gt;50),(_xlfn.FLOOR.MATH(D22-50))*400+30000,VLOOKUP(B22,číselník!$A$2:$B$5,2,0)))</f>
        <v>0</v>
      </c>
      <c r="K22" s="12" t="str">
        <f t="shared" si="1"/>
        <v/>
      </c>
    </row>
    <row r="23" spans="1:11" x14ac:dyDescent="0.25">
      <c r="A23" s="3">
        <v>14</v>
      </c>
      <c r="B23" s="3"/>
      <c r="C23" s="1"/>
      <c r="D23" s="15"/>
      <c r="E23" s="14"/>
      <c r="F23" s="14"/>
      <c r="G23" s="9"/>
      <c r="H23" s="9"/>
      <c r="I23" s="4">
        <f t="shared" si="0"/>
        <v>0</v>
      </c>
      <c r="J23" s="4">
        <f>IF(B23="",0,IF(AND(B23=číselník!$A$5,D23&gt;50),(_xlfn.FLOOR.MATH(D23-50))*400+30000,VLOOKUP(B23,číselník!$A$2:$B$5,2,0)))</f>
        <v>0</v>
      </c>
      <c r="K23" s="12" t="str">
        <f t="shared" si="1"/>
        <v/>
      </c>
    </row>
    <row r="24" spans="1:11" x14ac:dyDescent="0.25">
      <c r="A24" s="3">
        <v>15</v>
      </c>
      <c r="B24" s="3"/>
      <c r="C24" s="1"/>
      <c r="D24" s="15"/>
      <c r="E24" s="14"/>
      <c r="F24" s="14"/>
      <c r="G24" s="9"/>
      <c r="H24" s="9"/>
      <c r="I24" s="4">
        <f t="shared" si="0"/>
        <v>0</v>
      </c>
      <c r="J24" s="4">
        <f>IF(B24="",0,IF(AND(B24=číselník!$A$5,D24&gt;50),(_xlfn.FLOOR.MATH(D24-50))*400+30000,VLOOKUP(B24,číselník!$A$2:$B$5,2,0)))</f>
        <v>0</v>
      </c>
      <c r="K24" s="12" t="str">
        <f t="shared" si="1"/>
        <v/>
      </c>
    </row>
    <row r="25" spans="1:11" x14ac:dyDescent="0.25">
      <c r="A25" s="3">
        <v>16</v>
      </c>
      <c r="B25" s="3"/>
      <c r="C25" s="1"/>
      <c r="D25" s="15"/>
      <c r="E25" s="14"/>
      <c r="F25" s="14"/>
      <c r="G25" s="9"/>
      <c r="H25" s="9"/>
      <c r="I25" s="4">
        <f t="shared" si="0"/>
        <v>0</v>
      </c>
      <c r="J25" s="4">
        <f>IF(B25="",0,IF(AND(B25=číselník!$A$5,D25&gt;50),(_xlfn.FLOOR.MATH(D25-50))*400+30000,VLOOKUP(B25,číselník!$A$2:$B$5,2,0)))</f>
        <v>0</v>
      </c>
      <c r="K25" s="12" t="str">
        <f t="shared" si="1"/>
        <v/>
      </c>
    </row>
    <row r="26" spans="1:11" x14ac:dyDescent="0.25">
      <c r="A26" s="3">
        <v>17</v>
      </c>
      <c r="B26" s="3"/>
      <c r="C26" s="1"/>
      <c r="D26" s="15"/>
      <c r="E26" s="14"/>
      <c r="F26" s="14"/>
      <c r="G26" s="9"/>
      <c r="H26" s="9"/>
      <c r="I26" s="4">
        <f t="shared" si="0"/>
        <v>0</v>
      </c>
      <c r="J26" s="4">
        <f>IF(B26="",0,IF(AND(B26=číselník!$A$5,D26&gt;50),(_xlfn.FLOOR.MATH(D26-50))*400+30000,VLOOKUP(B26,číselník!$A$2:$B$5,2,0)))</f>
        <v>0</v>
      </c>
      <c r="K26" s="12" t="str">
        <f t="shared" si="1"/>
        <v/>
      </c>
    </row>
    <row r="27" spans="1:11" x14ac:dyDescent="0.25">
      <c r="A27" s="3">
        <v>18</v>
      </c>
      <c r="B27" s="3"/>
      <c r="C27" s="1"/>
      <c r="D27" s="15"/>
      <c r="E27" s="14"/>
      <c r="F27" s="14"/>
      <c r="G27" s="9"/>
      <c r="H27" s="9"/>
      <c r="I27" s="4">
        <f t="shared" si="0"/>
        <v>0</v>
      </c>
      <c r="J27" s="4">
        <f>IF(B27="",0,IF(AND(B27=číselník!$A$5,D27&gt;50),(_xlfn.FLOOR.MATH(D27-50))*400+30000,VLOOKUP(B27,číselník!$A$2:$B$5,2,0)))</f>
        <v>0</v>
      </c>
      <c r="K27" s="12" t="str">
        <f t="shared" si="1"/>
        <v/>
      </c>
    </row>
    <row r="28" spans="1:11" ht="24.75" customHeight="1" x14ac:dyDescent="0.25">
      <c r="B28" s="23" t="s">
        <v>101</v>
      </c>
      <c r="C28" s="24"/>
      <c r="D28" s="24"/>
      <c r="E28" s="24"/>
      <c r="F28" s="24"/>
      <c r="G28" s="24"/>
      <c r="H28" s="25"/>
      <c r="I28" s="10">
        <f>SUM(I10:I27)</f>
        <v>0</v>
      </c>
      <c r="J28" s="29" t="str">
        <f>IF(OR(,I29="",I28=0),"",IF(I29&gt;I28,CONCATENATE("Žiadaná výška prostriedkov mechanizmu nesmie presiahnuť ",TEXT(I28,"# ##0,00")," EUR."),""))</f>
        <v/>
      </c>
      <c r="K28" s="30"/>
    </row>
    <row r="29" spans="1:11" ht="24.75" customHeight="1" x14ac:dyDescent="0.25">
      <c r="B29" s="26" t="s">
        <v>102</v>
      </c>
      <c r="C29" s="27"/>
      <c r="D29" s="27"/>
      <c r="E29" s="27"/>
      <c r="F29" s="27"/>
      <c r="G29" s="27"/>
      <c r="H29" s="28"/>
      <c r="I29" s="13"/>
      <c r="J29" s="31"/>
      <c r="K29" s="32"/>
    </row>
    <row r="31" spans="1:11" x14ac:dyDescent="0.25">
      <c r="B31" s="7" t="s">
        <v>89</v>
      </c>
      <c r="C31" s="7"/>
    </row>
    <row r="32" spans="1:11" x14ac:dyDescent="0.25">
      <c r="B32" s="7" t="s">
        <v>118</v>
      </c>
      <c r="C32" s="7"/>
    </row>
    <row r="33" spans="2:11" x14ac:dyDescent="0.25">
      <c r="B33" s="20" t="s">
        <v>116</v>
      </c>
      <c r="C33" s="20"/>
      <c r="D33" s="20"/>
      <c r="E33" s="20"/>
      <c r="F33" s="20"/>
      <c r="G33" s="20"/>
      <c r="H33" s="20"/>
      <c r="I33" s="20"/>
      <c r="J33" s="20"/>
    </row>
    <row r="34" spans="2:11" x14ac:dyDescent="0.25">
      <c r="B34" s="20" t="s">
        <v>90</v>
      </c>
      <c r="C34" s="20"/>
      <c r="D34" s="20"/>
      <c r="E34" s="20"/>
      <c r="F34" s="20"/>
      <c r="G34" s="20"/>
      <c r="H34" s="20"/>
      <c r="I34" s="20"/>
      <c r="J34" s="20"/>
      <c r="K34" s="8"/>
    </row>
    <row r="35" spans="2:11" x14ac:dyDescent="0.25">
      <c r="B35" s="20" t="s">
        <v>91</v>
      </c>
      <c r="C35" s="20"/>
      <c r="D35" s="20"/>
      <c r="E35" s="20"/>
      <c r="F35" s="20"/>
      <c r="G35" s="20"/>
      <c r="H35" s="20"/>
      <c r="I35" s="20"/>
      <c r="J35" s="20"/>
      <c r="K35" s="8"/>
    </row>
    <row r="36" spans="2:11" ht="14.25" customHeight="1" x14ac:dyDescent="0.25">
      <c r="B36" s="21" t="s">
        <v>92</v>
      </c>
      <c r="C36" s="21"/>
      <c r="D36" s="21"/>
      <c r="E36" s="21"/>
      <c r="F36" s="21"/>
      <c r="G36" s="21"/>
      <c r="H36" s="21"/>
      <c r="I36" s="21"/>
      <c r="J36" s="21"/>
      <c r="K36" s="8"/>
    </row>
    <row r="37" spans="2:11" ht="14.25" customHeight="1" x14ac:dyDescent="0.25">
      <c r="B37" s="21" t="s">
        <v>97</v>
      </c>
      <c r="C37" s="21"/>
      <c r="D37" s="21"/>
      <c r="E37" s="21"/>
      <c r="F37" s="21"/>
      <c r="G37" s="21"/>
      <c r="H37" s="21"/>
      <c r="I37" s="21"/>
      <c r="J37" s="21"/>
      <c r="K37" s="8"/>
    </row>
    <row r="38" spans="2:11" ht="44.25" customHeight="1" x14ac:dyDescent="0.25">
      <c r="B38" s="22" t="s">
        <v>114</v>
      </c>
      <c r="C38" s="22"/>
      <c r="D38" s="22"/>
      <c r="E38" s="22"/>
      <c r="F38" s="22"/>
      <c r="G38" s="22"/>
      <c r="H38" s="22"/>
      <c r="I38" s="22"/>
      <c r="J38" s="22"/>
      <c r="K38" s="8"/>
    </row>
    <row r="39" spans="2:11" x14ac:dyDescent="0.25">
      <c r="B39" s="21" t="s">
        <v>115</v>
      </c>
      <c r="C39" s="21"/>
      <c r="D39" s="21"/>
      <c r="E39" s="21"/>
      <c r="F39" s="21"/>
      <c r="G39" s="21"/>
      <c r="H39" s="21"/>
      <c r="I39" s="21"/>
      <c r="J39" s="21"/>
      <c r="K39" s="8"/>
    </row>
    <row r="40" spans="2:11" x14ac:dyDescent="0.25">
      <c r="B40" s="20" t="s">
        <v>103</v>
      </c>
      <c r="C40" s="20"/>
      <c r="D40" s="20"/>
      <c r="E40" s="20"/>
      <c r="F40" s="20"/>
      <c r="G40" s="20"/>
      <c r="H40" s="20"/>
      <c r="I40" s="20"/>
      <c r="J40" s="20"/>
      <c r="K40" s="8"/>
    </row>
    <row r="41" spans="2:11" x14ac:dyDescent="0.25">
      <c r="B41" s="21" t="s">
        <v>94</v>
      </c>
      <c r="C41" s="21"/>
      <c r="D41" s="21"/>
      <c r="E41" s="21"/>
      <c r="F41" s="21"/>
      <c r="G41" s="21"/>
      <c r="H41" s="21"/>
      <c r="I41" s="21"/>
      <c r="J41" s="21"/>
    </row>
    <row r="42" spans="2:11" x14ac:dyDescent="0.25">
      <c r="B42" s="20" t="s">
        <v>105</v>
      </c>
      <c r="C42" s="20"/>
      <c r="D42" s="20"/>
      <c r="E42" s="20"/>
      <c r="F42" s="20"/>
      <c r="G42" s="20"/>
      <c r="H42" s="20"/>
      <c r="I42" s="20"/>
      <c r="J42" s="20"/>
    </row>
    <row r="43" spans="2:11" ht="15" customHeight="1" x14ac:dyDescent="0.25">
      <c r="B43" s="16" t="s">
        <v>104</v>
      </c>
      <c r="C43" s="16"/>
      <c r="D43" s="16"/>
      <c r="E43" s="16"/>
      <c r="F43" s="16"/>
      <c r="G43" s="16"/>
      <c r="H43" s="16"/>
      <c r="I43" s="16"/>
      <c r="J43" s="16"/>
    </row>
  </sheetData>
  <mergeCells count="17">
    <mergeCell ref="B42:J42"/>
    <mergeCell ref="B43:J43"/>
    <mergeCell ref="B5:K5"/>
    <mergeCell ref="C6:K6"/>
    <mergeCell ref="C7:K7"/>
    <mergeCell ref="B40:J40"/>
    <mergeCell ref="B41:J41"/>
    <mergeCell ref="B33:J33"/>
    <mergeCell ref="B34:J34"/>
    <mergeCell ref="B35:J35"/>
    <mergeCell ref="B36:J36"/>
    <mergeCell ref="B38:J38"/>
    <mergeCell ref="B37:J37"/>
    <mergeCell ref="B39:J39"/>
    <mergeCell ref="B28:H28"/>
    <mergeCell ref="B29:H29"/>
    <mergeCell ref="J28:K29"/>
  </mergeCells>
  <conditionalFormatting sqref="J10:K27">
    <cfRule type="expression" dxfId="5" priority="8">
      <formula>$K10="nesplnený"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B5BBD4C1-7BE6-414A-BF51-067151A8F175}">
            <xm:f>AND($B10=číselník!$A$2,$E10&lt;&gt;"",$F10&lt;&gt;"",$E10&lt;&gt;$F10)</xm:f>
            <x14:dxf>
              <fill>
                <patternFill>
                  <bgColor rgb="FFFF0000"/>
                </patternFill>
              </fill>
            </x14:dxf>
          </x14:cfRule>
          <xm:sqref>E10:F27</xm:sqref>
        </x14:conditionalFormatting>
        <x14:conditionalFormatting xmlns:xm="http://schemas.microsoft.com/office/excel/2006/main">
          <x14:cfRule type="expression" priority="9" id="{57CFF9E4-7961-4AEE-A362-5106EDAB4F14}">
            <xm:f>IF($D10&lt;&gt;"",AND($B10=číselník!$A$4,$D10&lt;&gt;50))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329DE2C6-2C20-47F7-8D55-6BB91D451DCE}">
            <xm:f>IF($D10&lt;&gt;"",AND($B10=číselník!$A$5,$D10&lt;=50))</xm:f>
            <x14:dxf>
              <fill>
                <patternFill>
                  <bgColor rgb="FFFF0000"/>
                </patternFill>
              </fill>
            </x14:dxf>
          </x14:cfRule>
          <xm:sqref>D10:D27</xm:sqref>
        </x14:conditionalFormatting>
        <x14:conditionalFormatting xmlns:xm="http://schemas.microsoft.com/office/excel/2006/main">
          <x14:cfRule type="expression" priority="2" id="{C362EC98-0FBB-4B08-8C13-E5C170ACADB3}">
            <xm:f>IF($D10&lt;&gt;"",AND(OR(B10=číselník!$A$2,B10=číselník!$A$3),$D10&lt;11))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1" id="{55DDE7C2-2801-4377-AC5C-12485AB50CC6}">
            <xm:f>IF($D11&lt;&gt;"",AND(OR(B11=číselník!$A$2,B11=číselník!$A$3),$D11&lt;11))</xm:f>
            <x14:dxf>
              <fill>
                <patternFill>
                  <bgColor rgb="FFFF0000"/>
                </patternFill>
              </fill>
            </x14:dxf>
          </x14:cfRule>
          <xm:sqref>D11:D27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číselník!$A$8:$A$86</xm:f>
          </x14:formula1>
          <xm:sqref>C10:C27</xm:sqref>
        </x14:dataValidation>
        <x14:dataValidation type="list" allowBlank="1" showInputMessage="1" showErrorMessage="1">
          <x14:formula1>
            <xm:f>číselník!$A$2:$A$5</xm:f>
          </x14:formula1>
          <xm:sqref>B10:B27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workbookViewId="0">
      <selection activeCell="A3" sqref="A3"/>
    </sheetView>
  </sheetViews>
  <sheetFormatPr defaultRowHeight="15" x14ac:dyDescent="0.25"/>
  <cols>
    <col min="1" max="1" width="29.5703125" customWidth="1"/>
    <col min="5" max="5" width="34.140625" customWidth="1"/>
    <col min="6" max="6" width="21.85546875" customWidth="1"/>
  </cols>
  <sheetData>
    <row r="1" spans="1:7" x14ac:dyDescent="0.25">
      <c r="A1" t="s">
        <v>106</v>
      </c>
      <c r="B1" t="s">
        <v>107</v>
      </c>
      <c r="F1" t="s">
        <v>108</v>
      </c>
      <c r="G1" t="s">
        <v>109</v>
      </c>
    </row>
    <row r="2" spans="1:7" ht="45" x14ac:dyDescent="0.25">
      <c r="A2" s="2" t="s">
        <v>4</v>
      </c>
      <c r="B2">
        <v>4500</v>
      </c>
      <c r="F2" s="2" t="s">
        <v>110</v>
      </c>
      <c r="G2">
        <v>100</v>
      </c>
    </row>
    <row r="3" spans="1:7" ht="90" x14ac:dyDescent="0.25">
      <c r="A3" s="2" t="s">
        <v>5</v>
      </c>
      <c r="B3">
        <v>9000</v>
      </c>
      <c r="F3" s="2" t="s">
        <v>112</v>
      </c>
      <c r="G3">
        <v>100</v>
      </c>
    </row>
    <row r="4" spans="1:7" ht="45" x14ac:dyDescent="0.25">
      <c r="A4" s="2" t="s">
        <v>6</v>
      </c>
      <c r="B4">
        <v>30000</v>
      </c>
    </row>
    <row r="5" spans="1:7" ht="45" x14ac:dyDescent="0.25">
      <c r="A5" s="2" t="s">
        <v>7</v>
      </c>
      <c r="B5">
        <v>0</v>
      </c>
    </row>
    <row r="7" spans="1:7" x14ac:dyDescent="0.25">
      <c r="A7" s="2" t="s">
        <v>111</v>
      </c>
    </row>
    <row r="8" spans="1:7" x14ac:dyDescent="0.25">
      <c r="A8" t="s">
        <v>23</v>
      </c>
    </row>
    <row r="9" spans="1:7" x14ac:dyDescent="0.25">
      <c r="A9" t="s">
        <v>50</v>
      </c>
    </row>
    <row r="10" spans="1:7" x14ac:dyDescent="0.25">
      <c r="A10" t="s">
        <v>51</v>
      </c>
    </row>
    <row r="11" spans="1:7" x14ac:dyDescent="0.25">
      <c r="A11" t="s">
        <v>63</v>
      </c>
    </row>
    <row r="12" spans="1:7" x14ac:dyDescent="0.25">
      <c r="A12" t="s">
        <v>8</v>
      </c>
    </row>
    <row r="13" spans="1:7" x14ac:dyDescent="0.25">
      <c r="A13" t="s">
        <v>9</v>
      </c>
    </row>
    <row r="14" spans="1:7" x14ac:dyDescent="0.25">
      <c r="A14" t="s">
        <v>10</v>
      </c>
    </row>
    <row r="15" spans="1:7" x14ac:dyDescent="0.25">
      <c r="A15" t="s">
        <v>11</v>
      </c>
    </row>
    <row r="16" spans="1:7" x14ac:dyDescent="0.25">
      <c r="A16" t="s">
        <v>12</v>
      </c>
    </row>
    <row r="17" spans="1:1" x14ac:dyDescent="0.25">
      <c r="A17" t="s">
        <v>52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53</v>
      </c>
    </row>
    <row r="21" spans="1:1" x14ac:dyDescent="0.25">
      <c r="A21" t="s">
        <v>41</v>
      </c>
    </row>
    <row r="22" spans="1:1" x14ac:dyDescent="0.25">
      <c r="A22" t="s">
        <v>16</v>
      </c>
    </row>
    <row r="23" spans="1:1" x14ac:dyDescent="0.25">
      <c r="A23" t="s">
        <v>17</v>
      </c>
    </row>
    <row r="24" spans="1:1" x14ac:dyDescent="0.25">
      <c r="A24" t="s">
        <v>76</v>
      </c>
    </row>
    <row r="25" spans="1:1" x14ac:dyDescent="0.25">
      <c r="A25" t="s">
        <v>18</v>
      </c>
    </row>
    <row r="26" spans="1:1" x14ac:dyDescent="0.25">
      <c r="A26" t="s">
        <v>64</v>
      </c>
    </row>
    <row r="27" spans="1:1" x14ac:dyDescent="0.25">
      <c r="A27" t="s">
        <v>24</v>
      </c>
    </row>
    <row r="28" spans="1:1" x14ac:dyDescent="0.25">
      <c r="A28" t="s">
        <v>65</v>
      </c>
    </row>
    <row r="29" spans="1:1" x14ac:dyDescent="0.25">
      <c r="A29" t="s">
        <v>32</v>
      </c>
    </row>
    <row r="30" spans="1:1" x14ac:dyDescent="0.25">
      <c r="A30" t="s">
        <v>81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54</v>
      </c>
    </row>
    <row r="36" spans="1:1" x14ac:dyDescent="0.25">
      <c r="A36" t="s">
        <v>42</v>
      </c>
    </row>
    <row r="37" spans="1:1" x14ac:dyDescent="0.25">
      <c r="A37" t="s">
        <v>33</v>
      </c>
    </row>
    <row r="38" spans="1:1" x14ac:dyDescent="0.25">
      <c r="A38" t="s">
        <v>66</v>
      </c>
    </row>
    <row r="39" spans="1:1" x14ac:dyDescent="0.25">
      <c r="A39" t="s">
        <v>43</v>
      </c>
    </row>
    <row r="40" spans="1:1" x14ac:dyDescent="0.25">
      <c r="A40" t="s">
        <v>55</v>
      </c>
    </row>
    <row r="41" spans="1:1" x14ac:dyDescent="0.25">
      <c r="A41" t="s">
        <v>13</v>
      </c>
    </row>
    <row r="42" spans="1:1" x14ac:dyDescent="0.25">
      <c r="A42" t="s">
        <v>44</v>
      </c>
    </row>
    <row r="43" spans="1:1" x14ac:dyDescent="0.25">
      <c r="A43" t="s">
        <v>67</v>
      </c>
    </row>
    <row r="44" spans="1:1" x14ac:dyDescent="0.25">
      <c r="A44" t="s">
        <v>82</v>
      </c>
    </row>
    <row r="45" spans="1:1" x14ac:dyDescent="0.25">
      <c r="A45" t="s">
        <v>25</v>
      </c>
    </row>
    <row r="46" spans="1:1" x14ac:dyDescent="0.25">
      <c r="A46" t="s">
        <v>45</v>
      </c>
    </row>
    <row r="47" spans="1:1" x14ac:dyDescent="0.25">
      <c r="A47" t="s">
        <v>34</v>
      </c>
    </row>
    <row r="48" spans="1:1" x14ac:dyDescent="0.25">
      <c r="A48" t="s">
        <v>26</v>
      </c>
    </row>
    <row r="49" spans="1:1" x14ac:dyDescent="0.25">
      <c r="A49" t="s">
        <v>35</v>
      </c>
    </row>
    <row r="50" spans="1:1" x14ac:dyDescent="0.25">
      <c r="A50" t="s">
        <v>27</v>
      </c>
    </row>
    <row r="51" spans="1:1" x14ac:dyDescent="0.25">
      <c r="A51" t="s">
        <v>14</v>
      </c>
    </row>
    <row r="52" spans="1:1" x14ac:dyDescent="0.25">
      <c r="A52" t="s">
        <v>19</v>
      </c>
    </row>
    <row r="53" spans="1:1" x14ac:dyDescent="0.25">
      <c r="A53" t="s">
        <v>56</v>
      </c>
    </row>
    <row r="54" spans="1:1" x14ac:dyDescent="0.25">
      <c r="A54" t="s">
        <v>68</v>
      </c>
    </row>
    <row r="55" spans="1:1" x14ac:dyDescent="0.25">
      <c r="A55" t="s">
        <v>28</v>
      </c>
    </row>
    <row r="56" spans="1:1" x14ac:dyDescent="0.25">
      <c r="A56" t="s">
        <v>69</v>
      </c>
    </row>
    <row r="57" spans="1:1" x14ac:dyDescent="0.25">
      <c r="A57" t="s">
        <v>29</v>
      </c>
    </row>
    <row r="58" spans="1:1" x14ac:dyDescent="0.25">
      <c r="A58" t="s">
        <v>30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83</v>
      </c>
    </row>
    <row r="62" spans="1:1" x14ac:dyDescent="0.25">
      <c r="A62" t="s">
        <v>46</v>
      </c>
    </row>
    <row r="63" spans="1:1" x14ac:dyDescent="0.25">
      <c r="A63" t="s">
        <v>70</v>
      </c>
    </row>
    <row r="64" spans="1:1" x14ac:dyDescent="0.25">
      <c r="A64" t="s">
        <v>15</v>
      </c>
    </row>
    <row r="65" spans="1:1" x14ac:dyDescent="0.25">
      <c r="A65" t="s">
        <v>20</v>
      </c>
    </row>
    <row r="66" spans="1:1" x14ac:dyDescent="0.25">
      <c r="A66" t="s">
        <v>21</v>
      </c>
    </row>
    <row r="67" spans="1:1" x14ac:dyDescent="0.25">
      <c r="A67" t="s">
        <v>71</v>
      </c>
    </row>
    <row r="68" spans="1:1" x14ac:dyDescent="0.25">
      <c r="A68" t="s">
        <v>84</v>
      </c>
    </row>
    <row r="69" spans="1:1" x14ac:dyDescent="0.25">
      <c r="A69" t="s">
        <v>85</v>
      </c>
    </row>
    <row r="70" spans="1:1" x14ac:dyDescent="0.25">
      <c r="A70" t="s">
        <v>72</v>
      </c>
    </row>
    <row r="71" spans="1:1" x14ac:dyDescent="0.25">
      <c r="A71" t="s">
        <v>73</v>
      </c>
    </row>
    <row r="72" spans="1:1" x14ac:dyDescent="0.25">
      <c r="A72" t="s">
        <v>74</v>
      </c>
    </row>
    <row r="73" spans="1:1" x14ac:dyDescent="0.25">
      <c r="A73" t="s">
        <v>36</v>
      </c>
    </row>
    <row r="74" spans="1:1" x14ac:dyDescent="0.25">
      <c r="A74" t="s">
        <v>37</v>
      </c>
    </row>
    <row r="75" spans="1:1" x14ac:dyDescent="0.25">
      <c r="A75" t="s">
        <v>86</v>
      </c>
    </row>
    <row r="76" spans="1:1" x14ac:dyDescent="0.25">
      <c r="A76" t="s">
        <v>31</v>
      </c>
    </row>
    <row r="77" spans="1:1" x14ac:dyDescent="0.25">
      <c r="A77" t="s">
        <v>22</v>
      </c>
    </row>
    <row r="78" spans="1:1" x14ac:dyDescent="0.25">
      <c r="A78" t="s">
        <v>47</v>
      </c>
    </row>
    <row r="79" spans="1:1" x14ac:dyDescent="0.25">
      <c r="A79" t="s">
        <v>48</v>
      </c>
    </row>
    <row r="80" spans="1:1" x14ac:dyDescent="0.25">
      <c r="A80" t="s">
        <v>59</v>
      </c>
    </row>
    <row r="81" spans="1:1" x14ac:dyDescent="0.25">
      <c r="A81" t="s">
        <v>75</v>
      </c>
    </row>
    <row r="82" spans="1:1" x14ac:dyDescent="0.25">
      <c r="A82" t="s">
        <v>38</v>
      </c>
    </row>
    <row r="83" spans="1:1" x14ac:dyDescent="0.25">
      <c r="A83" t="s">
        <v>60</v>
      </c>
    </row>
    <row r="84" spans="1:1" x14ac:dyDescent="0.25">
      <c r="A84" t="s">
        <v>61</v>
      </c>
    </row>
    <row r="85" spans="1:1" x14ac:dyDescent="0.25">
      <c r="A85" t="s">
        <v>62</v>
      </c>
    </row>
    <row r="86" spans="1:1" x14ac:dyDescent="0.25">
      <c r="A86" t="s">
        <v>49</v>
      </c>
    </row>
  </sheetData>
  <sortState ref="A7:A85">
    <sortCondition ref="A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Rozpočet projektu</vt:lpstr>
      <vt:lpstr>číselník</vt:lpstr>
    </vt:vector>
  </TitlesOfParts>
  <Company>Ministerstvo hospodárstva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cp:lastPrinted>2025-04-11T07:26:52Z</cp:lastPrinted>
  <dcterms:created xsi:type="dcterms:W3CDTF">2025-01-14T11:31:48Z</dcterms:created>
  <dcterms:modified xsi:type="dcterms:W3CDTF">2025-04-11T07:27:49Z</dcterms:modified>
</cp:coreProperties>
</file>